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0" activeTab="1"/>
  </bookViews>
  <sheets>
    <sheet name="SUMMARY" sheetId="1" r:id="rId1"/>
    <sheet name="GENERAL FUND" sheetId="2" r:id="rId2"/>
    <sheet name="HWY FUND" sheetId="3" r:id="rId3"/>
    <sheet name="WATER FUND" sheetId="4" r:id="rId4"/>
  </sheets>
  <definedNames/>
  <calcPr fullCalcOnLoad="1"/>
</workbook>
</file>

<file path=xl/sharedStrings.xml><?xml version="1.0" encoding="utf-8"?>
<sst xmlns="http://schemas.openxmlformats.org/spreadsheetml/2006/main" count="375" uniqueCount="309">
  <si>
    <t>ITEM</t>
  </si>
  <si>
    <t>FLEET</t>
  </si>
  <si>
    <t>NUMBER</t>
  </si>
  <si>
    <t>Car #1</t>
  </si>
  <si>
    <t>Car #5</t>
  </si>
  <si>
    <t>Car #7</t>
  </si>
  <si>
    <t>Truck #1</t>
  </si>
  <si>
    <t>Truck #3</t>
  </si>
  <si>
    <t>Truck #4</t>
  </si>
  <si>
    <t>Truck #5</t>
  </si>
  <si>
    <t>Truck #7</t>
  </si>
  <si>
    <t>2013 Ford Escape</t>
  </si>
  <si>
    <t>2013 Ford F250</t>
  </si>
  <si>
    <t>2014 Ford F150</t>
  </si>
  <si>
    <t>2009 Sterling Dump</t>
  </si>
  <si>
    <t>2004 Sterling Dump</t>
  </si>
  <si>
    <t>2013 Mack Dump</t>
  </si>
  <si>
    <t>2011 Mack Dump</t>
  </si>
  <si>
    <t>Water Truck #3</t>
  </si>
  <si>
    <t>2013 Ford E350 Van</t>
  </si>
  <si>
    <t>2013 Ford F550</t>
  </si>
  <si>
    <t>Truck #8</t>
  </si>
  <si>
    <t>2011 Ford F350</t>
  </si>
  <si>
    <t>Truck #10</t>
  </si>
  <si>
    <t>Truck #11</t>
  </si>
  <si>
    <t>2008 Ford F550</t>
  </si>
  <si>
    <t>Truck #13</t>
  </si>
  <si>
    <t>2007 Mack CL7 Trac</t>
  </si>
  <si>
    <t>Truck #13L</t>
  </si>
  <si>
    <t>2008 Talbert</t>
  </si>
  <si>
    <t>Truck #14</t>
  </si>
  <si>
    <t>Truck #15</t>
  </si>
  <si>
    <t>Truck #16</t>
  </si>
  <si>
    <t>2005 Sterling Dump</t>
  </si>
  <si>
    <t>Truck #17</t>
  </si>
  <si>
    <t>2007 Sterling Dump</t>
  </si>
  <si>
    <t>Truck #18</t>
  </si>
  <si>
    <t>2009 Ford Dump 1 ton</t>
  </si>
  <si>
    <t>Backhoe #23</t>
  </si>
  <si>
    <t>2002 JD 310SG Backhoe</t>
  </si>
  <si>
    <t>Excavator #24</t>
  </si>
  <si>
    <t>2007 JD 200CLC Excavator</t>
  </si>
  <si>
    <t>2012 Ford F250</t>
  </si>
  <si>
    <t>Truck #46</t>
  </si>
  <si>
    <t>Roller #50</t>
  </si>
  <si>
    <t>2000 Vibromax</t>
  </si>
  <si>
    <t>Flush Trailer #51</t>
  </si>
  <si>
    <t>2005 O'Brien Trailer</t>
  </si>
  <si>
    <t>Forklift #52</t>
  </si>
  <si>
    <t>Trailer #58</t>
  </si>
  <si>
    <t>2010 Quality Trailer</t>
  </si>
  <si>
    <t>Forklift #60</t>
  </si>
  <si>
    <t>2004 Toyota Forklift</t>
  </si>
  <si>
    <t>Trailer #62</t>
  </si>
  <si>
    <t>2012 PJ TraIler</t>
  </si>
  <si>
    <t>Loader #63</t>
  </si>
  <si>
    <t>2014 JD 644K Loader</t>
  </si>
  <si>
    <t>Excavator #66</t>
  </si>
  <si>
    <t>Utility Vehicle #67</t>
  </si>
  <si>
    <t>2013 JD Utility Vehicle</t>
  </si>
  <si>
    <t>Loader #69</t>
  </si>
  <si>
    <t>Dev. #3</t>
  </si>
  <si>
    <t>Dev #6</t>
  </si>
  <si>
    <t>Dev  #8</t>
  </si>
  <si>
    <t>2014 gray Ford Escape</t>
  </si>
  <si>
    <t>water 1</t>
  </si>
  <si>
    <t>2014 Ford F-250</t>
  </si>
  <si>
    <t>PARKS Truck #1</t>
  </si>
  <si>
    <t>PARKSTruck #31</t>
  </si>
  <si>
    <t xml:space="preserve">TOWN OF CANANDAIGUA </t>
  </si>
  <si>
    <t xml:space="preserve">LONG-RANGE CAPITAL PLAN </t>
  </si>
  <si>
    <t>DESCRIPTION</t>
  </si>
  <si>
    <t>YEAR</t>
  </si>
  <si>
    <t>Buildings &amp; Improvements</t>
  </si>
  <si>
    <t>Town Hall HVAC</t>
  </si>
  <si>
    <t>Town Hall Parking Lot</t>
  </si>
  <si>
    <t>Town Hall Roof</t>
  </si>
  <si>
    <t>Town Hall Court Room</t>
  </si>
  <si>
    <t>Highway Garage (New)</t>
  </si>
  <si>
    <t>Salt Barn Roof</t>
  </si>
  <si>
    <t>Town Hall Remodeling</t>
  </si>
  <si>
    <t>Fire Department Roof</t>
  </si>
  <si>
    <t>Fire Department Overhead Doors</t>
  </si>
  <si>
    <t>Funded through General Fund</t>
  </si>
  <si>
    <t>Funded through Highway Fund</t>
  </si>
  <si>
    <t>Funded through the Water Fund</t>
  </si>
  <si>
    <t>Water Tank Replacement</t>
  </si>
  <si>
    <t>METHOD OF FUNDING</t>
  </si>
  <si>
    <t>Reserves</t>
  </si>
  <si>
    <t>Bonds</t>
  </si>
  <si>
    <t>Grants</t>
  </si>
  <si>
    <t>DISTRICT #</t>
  </si>
  <si>
    <t>Parks &amp; Recreation</t>
  </si>
  <si>
    <t>Replacing water main</t>
  </si>
  <si>
    <t>Fund Balance</t>
  </si>
  <si>
    <t>TOWN OF CANANDAIGUA</t>
  </si>
  <si>
    <t>GENERAL FUND</t>
  </si>
  <si>
    <t>A1110.200 JUSTICE.EQUIPMENT</t>
  </si>
  <si>
    <t>A.1355.200 ASSESSOR.EQUIPMENT</t>
  </si>
  <si>
    <t>A.1410.200 TOWN CLERK.EQUIPMENT</t>
  </si>
  <si>
    <t>A.1460.200 RECORDS MANAGEMENT.EQUIPMENT</t>
  </si>
  <si>
    <t>A.1620.200 BUILDINGS.EQUIPMENT</t>
  </si>
  <si>
    <t>A.1670.200 CENTRAL PRINTING.EQUIPMENT</t>
  </si>
  <si>
    <t xml:space="preserve">A.1680.200 DATA PROCESSING.EQUIPMENT </t>
  </si>
  <si>
    <t>A.1940.200 PURCHASE OF LAND/RIGHT OF WAY.EQUIP &amp; CAP OUTLAY</t>
  </si>
  <si>
    <t>A.7110.203 PIERCE PARK.CAPITAL IMPROVEMENTS RESTROOMS</t>
  </si>
  <si>
    <t>A.7110.240 PARK.UPLANDS.CAPITAL IMPROVEMENT</t>
  </si>
  <si>
    <t>A.7140.200 PLAYGROUND/RECREATION.EQUIPMENT</t>
  </si>
  <si>
    <t>A.8010.200 ZONING INSPECTOR.EQUIPMENT</t>
  </si>
  <si>
    <t>A.8010.201 CEO.EQUIPMENT</t>
  </si>
  <si>
    <t>A.8010.210 VEHICLE</t>
  </si>
  <si>
    <t>A.8160.200 WASTE &amp; RECYLCLING EQUIPMENT</t>
  </si>
  <si>
    <t>A.8160.201 WASTE &amp; RECYLCLING GRANT EXPENSES</t>
  </si>
  <si>
    <t>A.8664.200 CODE ENFORCEMENT.CAPITAL EQUIP</t>
  </si>
  <si>
    <t>A.1010.200 TOWN BOARD.EQUIPMENT</t>
  </si>
  <si>
    <t>A.1430.200 PERSONNEL.CAPITAL EQUIPMENT</t>
  </si>
  <si>
    <t>A.8140.200 STORM SEWERS.CAPITAL EQUIPENT</t>
  </si>
  <si>
    <t>DETAIL LIST OF PARK EQUIPMENT</t>
  </si>
  <si>
    <t>F.8310.200 EQUIPMENT</t>
  </si>
  <si>
    <t>LONG TERM CAPITAL PLAN</t>
  </si>
  <si>
    <t>WATER FUND</t>
  </si>
  <si>
    <t>Transfer from Park Fund</t>
  </si>
  <si>
    <t>DETAIL LIST OF WATER FUND EQUIPMENT</t>
  </si>
  <si>
    <t>F.8310.201 PUMP STATION CAPITAL</t>
  </si>
  <si>
    <t>A.7110.200 PARK.EQUIPMENT (See List below)</t>
  </si>
  <si>
    <t>A.7110.200 PARK.EQUIPMENT</t>
  </si>
  <si>
    <t>A.8010.210 VEHICLE (See list below)</t>
  </si>
  <si>
    <t>Funded through Drainage Districts</t>
  </si>
  <si>
    <t>2013 JD 1600 MOWER (wing mower)</t>
  </si>
  <si>
    <t>Utility Vehicle #  ?</t>
  </si>
  <si>
    <t>add JD Utility Vehicle</t>
  </si>
  <si>
    <t>DETAIL LIST OF DEVELOPMENT VEHICLES</t>
  </si>
  <si>
    <t xml:space="preserve">Babcok </t>
  </si>
  <si>
    <t>Anekule</t>
  </si>
  <si>
    <t>Tilipe</t>
  </si>
  <si>
    <t>Crouch</t>
  </si>
  <si>
    <t>Hayowentha</t>
  </si>
  <si>
    <t>Wapoos</t>
  </si>
  <si>
    <t>Wequash</t>
  </si>
  <si>
    <t>Three Upland Pavilions @ Onanda</t>
  </si>
  <si>
    <t>King Hall</t>
  </si>
  <si>
    <t>Litahni</t>
  </si>
  <si>
    <t>Oawensa</t>
  </si>
  <si>
    <t>Chowat</t>
  </si>
  <si>
    <t>Chule</t>
  </si>
  <si>
    <t>Kiniks</t>
  </si>
  <si>
    <t>Gowana</t>
  </si>
  <si>
    <t>Adsila</t>
  </si>
  <si>
    <t>Outhouse Park (3 building roofs)</t>
  </si>
  <si>
    <t>Gorham Lodge (needs substanial investment - $150k?)</t>
  </si>
  <si>
    <t xml:space="preserve">                 Cabins/Halls Improvements &amp; Roof Replacement:</t>
  </si>
  <si>
    <t>Miller Park (Trail and Tree Plantings)</t>
  </si>
  <si>
    <t>Blue Heron Park (Pavilion roofs)</t>
  </si>
  <si>
    <t xml:space="preserve">Auburn Trail </t>
  </si>
  <si>
    <t>Historical (Town Historian / Cemetery Maintenance Improvements)</t>
  </si>
  <si>
    <t>Wolverton Cemetery</t>
  </si>
  <si>
    <t>Town Hall HVAC (downstairs)</t>
  </si>
  <si>
    <t>Technology</t>
  </si>
  <si>
    <t xml:space="preserve">Computers </t>
  </si>
  <si>
    <t>Accounting software</t>
  </si>
  <si>
    <t>Server</t>
  </si>
  <si>
    <t>Town Hall Office Furniture</t>
  </si>
  <si>
    <t>Printers / Copier</t>
  </si>
  <si>
    <t>Town Hall Vault Maintenance / Vent</t>
  </si>
  <si>
    <t>Onanda Septic Replacement</t>
  </si>
  <si>
    <t>Mower # 73</t>
  </si>
  <si>
    <t>2016 JD Mower (serial # 1TC950MCTGT050112)</t>
  </si>
  <si>
    <t>Mower # 74</t>
  </si>
  <si>
    <t>2016 JD Mower (serial # 1TC970RDKGT050139)</t>
  </si>
  <si>
    <t>TOWN HALL IMPROVEMENTS</t>
  </si>
  <si>
    <t>A.1620.203 BUILDINGS.CAPITAL IMPROVEMENT  (Fire Station)</t>
  </si>
  <si>
    <t>A.3310.200 HIGHWAY TRAFFIC.CAPITAL.EQUIPMENT</t>
  </si>
  <si>
    <t>A.5010.200 HIGHWAY.EQUIPMENT (Office)</t>
  </si>
  <si>
    <t>PARK CAPITAL IMPROVEMENTS</t>
  </si>
  <si>
    <t>A.7110.201 PARK.CAPITAL IMPROVEMENT (See List on Summary Page)</t>
  </si>
  <si>
    <t>Road Resurfacing and Reconstruction and Repairs</t>
  </si>
  <si>
    <t>Infrastructure (Roads)</t>
  </si>
  <si>
    <t>Highway Equipment Needs:</t>
  </si>
  <si>
    <t>Car # 9</t>
  </si>
  <si>
    <t>Truck #2</t>
  </si>
  <si>
    <t>2016  Kenworth Dump</t>
  </si>
  <si>
    <t xml:space="preserve">2017 Kenworth dump </t>
  </si>
  <si>
    <t>Truck # 9</t>
  </si>
  <si>
    <t>Truck # 11</t>
  </si>
  <si>
    <t>2006 Ford F-250</t>
  </si>
  <si>
    <t>Loader #8</t>
  </si>
  <si>
    <t>2011 JD 644K</t>
  </si>
  <si>
    <t>Truck #35</t>
  </si>
  <si>
    <t>2002 Sterling Dump</t>
  </si>
  <si>
    <t>Truck # 45</t>
  </si>
  <si>
    <t>Truck # 33</t>
  </si>
  <si>
    <t>2015 Ford F-550</t>
  </si>
  <si>
    <t>Truck # 44</t>
  </si>
  <si>
    <t>2008 Sterling roll off</t>
  </si>
  <si>
    <t>2016 Ford F-250</t>
  </si>
  <si>
    <t>Truck # 99</t>
  </si>
  <si>
    <t>Johnson Vac truck 2016</t>
  </si>
  <si>
    <t>Excavator # 20</t>
  </si>
  <si>
    <t>2014 JD 160LC</t>
  </si>
  <si>
    <t>Volvo Wheel Excavtor 2012</t>
  </si>
  <si>
    <t>Excavator # 65</t>
  </si>
  <si>
    <t>Backhoe # 61</t>
  </si>
  <si>
    <t>2010 JD 310SG Backhoe</t>
  </si>
  <si>
    <t>Skid Steer # 71</t>
  </si>
  <si>
    <t>Dozer</t>
  </si>
  <si>
    <t xml:space="preserve">2014 D-5 Cat dozer </t>
  </si>
  <si>
    <t>Tractor #29</t>
  </si>
  <si>
    <t>2006 Case</t>
  </si>
  <si>
    <t>Cat 12</t>
  </si>
  <si>
    <t>Cat 12 Grader 2001</t>
  </si>
  <si>
    <t xml:space="preserve">Cat 14 </t>
  </si>
  <si>
    <t>Cat 14 Grader 1986</t>
  </si>
  <si>
    <t xml:space="preserve"> Light Tower</t>
  </si>
  <si>
    <t>2009 Light tower /Generator</t>
  </si>
  <si>
    <t>Snowblower</t>
  </si>
  <si>
    <t xml:space="preserve">Tenco Snow blower 2014 </t>
  </si>
  <si>
    <t>Total Equipment Purchases</t>
  </si>
  <si>
    <t>2016 JD subcompact mower and loader</t>
  </si>
  <si>
    <t>Mower # 59</t>
  </si>
  <si>
    <t>Utility Vehicle # ?</t>
  </si>
  <si>
    <t>add Bobcat utility vehicle (multipurpose)</t>
  </si>
  <si>
    <t xml:space="preserve">Stablegate </t>
  </si>
  <si>
    <t>FoxRidge</t>
  </si>
  <si>
    <t>Route 332</t>
  </si>
  <si>
    <t>Old Brookside</t>
  </si>
  <si>
    <t>Lakewood - Waterford Point</t>
  </si>
  <si>
    <t xml:space="preserve">Lakewood </t>
  </si>
  <si>
    <t>Hillcrest</t>
  </si>
  <si>
    <t>Lakeside</t>
  </si>
  <si>
    <t>Ashton Place</t>
  </si>
  <si>
    <t xml:space="preserve">general equipment </t>
  </si>
  <si>
    <t>HIGHWAY CAP IMPROVEMENTS</t>
  </si>
  <si>
    <t>CEMETERY CAP IMPROVEMENTS</t>
  </si>
  <si>
    <t>Highway Equipment (See schedule - Hwy Fund)</t>
  </si>
  <si>
    <t>General Fund Budget Appropriations</t>
  </si>
  <si>
    <t>SOURCE OF FUNDING FOR GENERAL CAP PROJECTS</t>
  </si>
  <si>
    <t>SOURCE OF FUNDING FOR HIGHWAY CAP PROJECTS</t>
  </si>
  <si>
    <t>GENERAL FUND TRIAL BALANCE:</t>
  </si>
  <si>
    <t xml:space="preserve">Highway Fund Budget Appropriations </t>
  </si>
  <si>
    <t>HIGHWAY FUND TRIAL BALANCE:</t>
  </si>
  <si>
    <t>TECHNOLOGY CAP IMPROVEMENTS</t>
  </si>
  <si>
    <t>Water Fund Budget Appropriations</t>
  </si>
  <si>
    <t>F.8310.200 EQUIPMENT (see detail list)</t>
  </si>
  <si>
    <t>F.8310.201 PUMP STATION CAPITAL (see detail list)</t>
  </si>
  <si>
    <t>TOTAL WATER EXP:</t>
  </si>
  <si>
    <t>TOTAL HIGHWAY EXP:</t>
  </si>
  <si>
    <t>TOTAL GENERAL FUND CAP PROJECTS EXP:</t>
  </si>
  <si>
    <t>SOURCE OF FUNDING FOR WATER CAP PROJECTS:</t>
  </si>
  <si>
    <t>WATER FUND TRIAL BALANCE:</t>
  </si>
  <si>
    <t>TOTAL DRAINAGE DIST EXP:</t>
  </si>
  <si>
    <t>KVS #</t>
  </si>
  <si>
    <t>DATE OF PURCHASE</t>
  </si>
  <si>
    <t>COST</t>
  </si>
  <si>
    <t>CLASS</t>
  </si>
  <si>
    <t>HEAVY EQUIP</t>
  </si>
  <si>
    <t>1603/1604</t>
  </si>
  <si>
    <t>?/?/2009</t>
  </si>
  <si>
    <t>VEHICLES</t>
  </si>
  <si>
    <t>2/23/208</t>
  </si>
  <si>
    <t>2008 Ford Pick up (SOLD IN 2016)</t>
  </si>
  <si>
    <t>2015 Ford F250 (Hwy)</t>
  </si>
  <si>
    <t>2015 Ford 3/4 ton (Hwy)</t>
  </si>
  <si>
    <t>2013 Ford F250 (Hwy)</t>
  </si>
  <si>
    <t>2011 F-150 (Hwy)</t>
  </si>
  <si>
    <t>PARKS Truck #30</t>
  </si>
  <si>
    <t>2016 Bobcat E42 2017</t>
  </si>
  <si>
    <t>22/2/2016</t>
  </si>
  <si>
    <t xml:space="preserve">2016 Bobcat T650 </t>
  </si>
  <si>
    <t>2016 JD 644K Loader</t>
  </si>
  <si>
    <t>Tractor #72</t>
  </si>
  <si>
    <t>1968 Rivinious Shoulder Machine</t>
  </si>
  <si>
    <t>1986 Toyota FGC-20</t>
  </si>
  <si>
    <t xml:space="preserve">Cold Storage Building </t>
  </si>
  <si>
    <t xml:space="preserve">Recycling Building </t>
  </si>
  <si>
    <t>Little House Cabin</t>
  </si>
  <si>
    <t>Abode Cabin</t>
  </si>
  <si>
    <t>Crouch Hall</t>
  </si>
  <si>
    <t>Tilipe Cabin</t>
  </si>
  <si>
    <t>Onanda Restrooms</t>
  </si>
  <si>
    <t>Anekule Cabin</t>
  </si>
  <si>
    <t>Babcock Hall</t>
  </si>
  <si>
    <t>Boat House</t>
  </si>
  <si>
    <t>Holden Pavilion</t>
  </si>
  <si>
    <t>Haeho</t>
  </si>
  <si>
    <t>Shower/Restroom Building</t>
  </si>
  <si>
    <t>Wacona</t>
  </si>
  <si>
    <t>Park Office</t>
  </si>
  <si>
    <t>Caretake Residence</t>
  </si>
  <si>
    <t>Maintenance Garage</t>
  </si>
  <si>
    <t>Pavilion 21</t>
  </si>
  <si>
    <t>Gatehouse</t>
  </si>
  <si>
    <t>Electric Building</t>
  </si>
  <si>
    <t>Uplands Cabin</t>
  </si>
  <si>
    <t>Gowanda Cabin</t>
  </si>
  <si>
    <t>Kinks Cabin</t>
  </si>
  <si>
    <t>Keister Road Barn</t>
  </si>
  <si>
    <t>Pierce Park Shed</t>
  </si>
  <si>
    <t>Pierce Park Pavilion 1</t>
  </si>
  <si>
    <t>Pierce Park Pavilion 2</t>
  </si>
  <si>
    <t>Pierce Park Restrooms</t>
  </si>
  <si>
    <t>(June 2017)</t>
  </si>
  <si>
    <t>Academy Cemetery</t>
  </si>
  <si>
    <t>Cooley Cemetery</t>
  </si>
  <si>
    <t>Lucas Cemetery</t>
  </si>
  <si>
    <t xml:space="preserve">Hunn Cemetery </t>
  </si>
  <si>
    <t>New Michigan / Tilton Cemetery</t>
  </si>
  <si>
    <t>Root / Remington Cemetery</t>
  </si>
  <si>
    <t>Sandhill Cemetery</t>
  </si>
  <si>
    <t>* replace here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</si>
</sst>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000000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49" fontId="5" fillId="0" borderId="0" xfId="59" applyNumberFormat="1" applyFont="1" applyFill="1" applyBorder="1" applyAlignment="1">
      <alignment horizontal="left"/>
      <protection/>
    </xf>
    <xf numFmtId="166" fontId="5" fillId="0" borderId="0" xfId="42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164" fontId="24" fillId="0" borderId="0" xfId="38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27" fillId="0" borderId="0" xfId="38" applyNumberFormat="1" applyFill="1" applyBorder="1" applyAlignment="1">
      <alignment horizontal="center"/>
    </xf>
    <xf numFmtId="0" fontId="24" fillId="0" borderId="0" xfId="47" applyFont="1" applyFill="1" applyBorder="1" applyAlignment="1" quotePrefix="1">
      <alignment horizontal="left"/>
    </xf>
    <xf numFmtId="164" fontId="0" fillId="0" borderId="0" xfId="44" applyNumberFormat="1" applyFont="1" applyFill="1" applyBorder="1" applyAlignment="1">
      <alignment horizontal="left"/>
    </xf>
    <xf numFmtId="49" fontId="5" fillId="0" borderId="0" xfId="59" applyNumberFormat="1" applyFont="1" applyAlignment="1">
      <alignment horizontal="left"/>
      <protection/>
    </xf>
    <xf numFmtId="2" fontId="5" fillId="0" borderId="0" xfId="59" applyNumberFormat="1" applyFont="1" applyBorder="1" applyAlignment="1">
      <alignment horizontal="right"/>
      <protection/>
    </xf>
    <xf numFmtId="166" fontId="24" fillId="0" borderId="0" xfId="42" applyNumberFormat="1" applyFont="1" applyAlignment="1">
      <alignment/>
    </xf>
    <xf numFmtId="43" fontId="24" fillId="0" borderId="0" xfId="42" applyFont="1" applyFill="1" applyAlignment="1">
      <alignment/>
    </xf>
    <xf numFmtId="0" fontId="24" fillId="0" borderId="0" xfId="0" applyFont="1" applyAlignment="1">
      <alignment/>
    </xf>
    <xf numFmtId="166" fontId="0" fillId="0" borderId="0" xfId="42" applyNumberFormat="1" applyFont="1" applyFill="1" applyBorder="1" applyAlignment="1">
      <alignment horizontal="center"/>
    </xf>
    <xf numFmtId="166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42" applyNumberFormat="1" applyFont="1" applyFill="1" applyBorder="1" applyAlignment="1" quotePrefix="1">
      <alignment horizontal="center"/>
    </xf>
    <xf numFmtId="166" fontId="0" fillId="0" borderId="0" xfId="42" applyNumberFormat="1" applyFont="1" applyFill="1" applyBorder="1" applyAlignment="1">
      <alignment/>
    </xf>
    <xf numFmtId="166" fontId="5" fillId="33" borderId="0" xfId="4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5" fillId="33" borderId="10" xfId="42" applyNumberFormat="1" applyFont="1" applyFill="1" applyBorder="1" applyAlignment="1">
      <alignment horizontal="right"/>
    </xf>
    <xf numFmtId="166" fontId="0" fillId="33" borderId="0" xfId="58" applyNumberFormat="1" applyFont="1" applyFill="1" applyBorder="1" applyAlignment="1">
      <alignment horizontal="right"/>
      <protection/>
    </xf>
    <xf numFmtId="166" fontId="0" fillId="33" borderId="10" xfId="58" applyNumberFormat="1" applyFont="1" applyFill="1" applyBorder="1" applyAlignment="1">
      <alignment horizontal="right"/>
      <protection/>
    </xf>
    <xf numFmtId="166" fontId="0" fillId="0" borderId="0" xfId="58" applyNumberFormat="1" applyFont="1" applyFill="1" applyBorder="1" applyAlignment="1">
      <alignment horizontal="right"/>
      <protection/>
    </xf>
    <xf numFmtId="164" fontId="0" fillId="0" borderId="0" xfId="44" applyNumberFormat="1" applyFont="1" applyBorder="1" applyAlignment="1">
      <alignment horizontal="center"/>
    </xf>
    <xf numFmtId="164" fontId="0" fillId="0" borderId="0" xfId="44" applyNumberFormat="1" applyFont="1" applyBorder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66" fontId="0" fillId="33" borderId="11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 horizontal="center"/>
    </xf>
    <xf numFmtId="166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166" fontId="44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6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6" fontId="0" fillId="0" borderId="0" xfId="0" applyNumberFormat="1" applyBorder="1" applyAlignment="1">
      <alignment/>
    </xf>
    <xf numFmtId="0" fontId="24" fillId="0" borderId="0" xfId="47" applyFont="1" applyFill="1" applyBorder="1" applyAlignment="1">
      <alignment horizontal="left"/>
    </xf>
    <xf numFmtId="164" fontId="0" fillId="33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166" fontId="0" fillId="0" borderId="0" xfId="0" applyNumberFormat="1" applyFill="1" applyAlignment="1">
      <alignment/>
    </xf>
    <xf numFmtId="166" fontId="0" fillId="33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164" fontId="0" fillId="0" borderId="0" xfId="44" applyNumberFormat="1" applyFont="1" applyFill="1" applyBorder="1" applyAlignment="1">
      <alignment horizontal="center"/>
    </xf>
    <xf numFmtId="164" fontId="2" fillId="0" borderId="0" xfId="44" applyNumberFormat="1" applyFont="1" applyFill="1" applyBorder="1" applyAlignment="1">
      <alignment horizontal="center"/>
    </xf>
    <xf numFmtId="164" fontId="2" fillId="0" borderId="0" xfId="44" applyNumberFormat="1" applyFont="1" applyFill="1" applyBorder="1" applyAlignment="1">
      <alignment/>
    </xf>
    <xf numFmtId="43" fontId="0" fillId="33" borderId="10" xfId="42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66" fontId="0" fillId="0" borderId="12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>
      <alignment/>
    </xf>
    <xf numFmtId="0" fontId="0" fillId="7" borderId="0" xfId="0" applyFont="1" applyFill="1" applyBorder="1" applyAlignment="1">
      <alignment horizontal="right"/>
    </xf>
    <xf numFmtId="0" fontId="0" fillId="7" borderId="0" xfId="0" applyFill="1" applyBorder="1" applyAlignment="1">
      <alignment/>
    </xf>
    <xf numFmtId="166" fontId="0" fillId="7" borderId="0" xfId="42" applyNumberFormat="1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0" fillId="13" borderId="10" xfId="0" applyFont="1" applyFill="1" applyBorder="1" applyAlignment="1">
      <alignment horizontal="right"/>
    </xf>
    <xf numFmtId="0" fontId="0" fillId="13" borderId="10" xfId="0" applyFill="1" applyBorder="1" applyAlignment="1">
      <alignment/>
    </xf>
    <xf numFmtId="166" fontId="0" fillId="13" borderId="10" xfId="42" applyNumberFormat="1" applyFont="1" applyFill="1" applyBorder="1" applyAlignment="1">
      <alignment/>
    </xf>
    <xf numFmtId="166" fontId="0" fillId="13" borderId="10" xfId="42" applyNumberFormat="1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10" xfId="42" applyNumberFormat="1" applyFont="1" applyFill="1" applyBorder="1" applyAlignment="1">
      <alignment/>
    </xf>
    <xf numFmtId="0" fontId="0" fillId="7" borderId="0" xfId="0" applyFill="1" applyAlignment="1">
      <alignment/>
    </xf>
    <xf numFmtId="166" fontId="0" fillId="7" borderId="0" xfId="42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7" borderId="0" xfId="42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0" fillId="0" borderId="13" xfId="44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4" fontId="2" fillId="0" borderId="0" xfId="44" applyFont="1" applyFill="1" applyBorder="1" applyAlignment="1">
      <alignment/>
    </xf>
    <xf numFmtId="0" fontId="0" fillId="0" borderId="0" xfId="0" applyAlignment="1" quotePrefix="1">
      <alignment/>
    </xf>
    <xf numFmtId="0" fontId="2" fillId="0" borderId="13" xfId="0" applyFont="1" applyFill="1" applyBorder="1" applyAlignment="1">
      <alignment/>
    </xf>
    <xf numFmtId="164" fontId="2" fillId="0" borderId="13" xfId="44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6" fontId="7" fillId="0" borderId="0" xfId="42" applyNumberFormat="1" applyFont="1" applyFill="1" applyBorder="1" applyAlignment="1">
      <alignment horizontal="center"/>
    </xf>
    <xf numFmtId="166" fontId="2" fillId="0" borderId="13" xfId="42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7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166" fontId="2" fillId="0" borderId="0" xfId="42" applyNumberFormat="1" applyFont="1" applyAlignment="1">
      <alignment horizontal="center"/>
    </xf>
    <xf numFmtId="166" fontId="5" fillId="0" borderId="0" xfId="42" applyNumberFormat="1" applyFont="1" applyBorder="1" applyAlignment="1">
      <alignment horizontal="right"/>
    </xf>
    <xf numFmtId="166" fontId="2" fillId="0" borderId="0" xfId="42" applyNumberFormat="1" applyFont="1" applyBorder="1" applyAlignment="1">
      <alignment horizontal="center"/>
    </xf>
    <xf numFmtId="166" fontId="3" fillId="0" borderId="0" xfId="42" applyNumberFormat="1" applyFont="1" applyFill="1" applyBorder="1" applyAlignment="1">
      <alignment/>
    </xf>
    <xf numFmtId="166" fontId="5" fillId="0" borderId="0" xfId="42" applyNumberFormat="1" applyFont="1" applyAlignment="1">
      <alignment horizontal="left"/>
    </xf>
    <xf numFmtId="49" fontId="6" fillId="0" borderId="0" xfId="59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0" borderId="0" xfId="59" applyNumberFormat="1" applyFont="1" applyFill="1" applyBorder="1" applyAlignment="1">
      <alignment horizontal="center"/>
      <protection/>
    </xf>
    <xf numFmtId="0" fontId="24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59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44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42" applyNumberFormat="1" applyFont="1" applyFill="1" applyBorder="1" applyAlignment="1">
      <alignment horizontal="center"/>
    </xf>
    <xf numFmtId="0" fontId="0" fillId="0" borderId="0" xfId="42" applyNumberFormat="1" applyFont="1" applyAlignment="1">
      <alignment horizontal="center"/>
    </xf>
    <xf numFmtId="14" fontId="5" fillId="0" borderId="0" xfId="59" applyNumberFormat="1" applyFont="1" applyFill="1" applyBorder="1" applyAlignment="1">
      <alignment horizontal="center"/>
      <protection/>
    </xf>
    <xf numFmtId="14" fontId="24" fillId="0" borderId="0" xfId="0" applyNumberFormat="1" applyFont="1" applyFill="1" applyBorder="1" applyAlignment="1">
      <alignment horizontal="center"/>
    </xf>
    <xf numFmtId="14" fontId="6" fillId="0" borderId="0" xfId="59" applyNumberFormat="1" applyFont="1" applyFill="1" applyBorder="1" applyAlignment="1">
      <alignment horizontal="center"/>
      <protection/>
    </xf>
    <xf numFmtId="14" fontId="0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0" fillId="0" borderId="0" xfId="42" applyNumberFormat="1" applyFont="1" applyFill="1" applyBorder="1" applyAlignment="1">
      <alignment horizontal="center"/>
    </xf>
    <xf numFmtId="14" fontId="0" fillId="0" borderId="0" xfId="42" applyNumberFormat="1" applyFont="1" applyAlignment="1">
      <alignment horizontal="center"/>
    </xf>
    <xf numFmtId="166" fontId="5" fillId="0" borderId="0" xfId="42" applyNumberFormat="1" applyFont="1" applyFill="1" applyBorder="1" applyAlignment="1">
      <alignment horizontal="left"/>
    </xf>
    <xf numFmtId="166" fontId="24" fillId="0" borderId="0" xfId="42" applyNumberFormat="1" applyFont="1" applyFill="1" applyBorder="1" applyAlignment="1">
      <alignment/>
    </xf>
    <xf numFmtId="166" fontId="6" fillId="0" borderId="0" xfId="42" applyNumberFormat="1" applyFont="1" applyFill="1" applyBorder="1" applyAlignment="1">
      <alignment horizontal="center"/>
    </xf>
    <xf numFmtId="2" fontId="5" fillId="0" borderId="0" xfId="59" applyNumberFormat="1" applyFont="1" applyBorder="1" applyAlignment="1">
      <alignment horizontal="center"/>
      <protection/>
    </xf>
    <xf numFmtId="14" fontId="5" fillId="0" borderId="0" xfId="59" applyNumberFormat="1" applyFont="1" applyBorder="1" applyAlignment="1">
      <alignment horizontal="center"/>
      <protection/>
    </xf>
    <xf numFmtId="49" fontId="5" fillId="0" borderId="0" xfId="59" applyNumberFormat="1" applyFont="1" applyAlignment="1">
      <alignment horizontal="center"/>
      <protection/>
    </xf>
    <xf numFmtId="14" fontId="5" fillId="0" borderId="0" xfId="59" applyNumberFormat="1" applyFont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44" fontId="0" fillId="0" borderId="0" xfId="44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66" fontId="0" fillId="33" borderId="0" xfId="42" applyNumberFormat="1" applyFont="1" applyFill="1" applyAlignment="1">
      <alignment horizontal="center"/>
    </xf>
    <xf numFmtId="166" fontId="0" fillId="33" borderId="0" xfId="42" applyNumberFormat="1" applyFont="1" applyFill="1" applyAlignment="1">
      <alignment/>
    </xf>
    <xf numFmtId="166" fontId="44" fillId="33" borderId="0" xfId="42" applyNumberFormat="1" applyFont="1" applyFill="1" applyAlignment="1">
      <alignment/>
    </xf>
    <xf numFmtId="166" fontId="0" fillId="33" borderId="0" xfId="42" applyNumberFormat="1" applyFont="1" applyFill="1" applyAlignment="1">
      <alignment/>
    </xf>
    <xf numFmtId="166" fontId="0" fillId="33" borderId="0" xfId="42" applyNumberFormat="1" applyFont="1" applyFill="1" applyAlignment="1">
      <alignment/>
    </xf>
    <xf numFmtId="166" fontId="0" fillId="33" borderId="0" xfId="42" applyNumberFormat="1" applyFon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166" fontId="0" fillId="33" borderId="0" xfId="42" applyNumberFormat="1" applyFont="1" applyFill="1" applyBorder="1" applyAlignment="1">
      <alignment/>
    </xf>
    <xf numFmtId="166" fontId="0" fillId="33" borderId="0" xfId="42" applyNumberFormat="1" applyFon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166" fontId="0" fillId="33" borderId="0" xfId="42" applyNumberFormat="1" applyFont="1" applyFill="1" applyAlignment="1">
      <alignment/>
    </xf>
    <xf numFmtId="43" fontId="0" fillId="33" borderId="0" xfId="42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44" applyNumberFormat="1" applyFont="1" applyFill="1" applyBorder="1" applyAlignment="1">
      <alignment horizontal="center"/>
    </xf>
    <xf numFmtId="166" fontId="0" fillId="0" borderId="0" xfId="42" applyNumberFormat="1" applyFont="1" applyFill="1" applyBorder="1" applyAlignment="1">
      <alignment horizontal="right"/>
    </xf>
    <xf numFmtId="166" fontId="0" fillId="0" borderId="10" xfId="58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12" xfId="59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f20" xfId="58"/>
    <cellStyle name="rf5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231"/>
  <sheetViews>
    <sheetView zoomScale="110" zoomScaleNormal="110" zoomScalePageLayoutView="0" workbookViewId="0" topLeftCell="B1">
      <pane ySplit="6" topLeftCell="A121" activePane="bottomLeft" state="frozen"/>
      <selection pane="topLeft" activeCell="A1" sqref="A1"/>
      <selection pane="bottomLeft" activeCell="F1" sqref="F1:F16384"/>
    </sheetView>
  </sheetViews>
  <sheetFormatPr defaultColWidth="9.140625" defaultRowHeight="12.75"/>
  <cols>
    <col min="1" max="1" width="3.28125" style="0" customWidth="1"/>
    <col min="2" max="2" width="11.8515625" style="0" customWidth="1"/>
    <col min="3" max="3" width="55.28125" style="0" customWidth="1"/>
    <col min="4" max="4" width="2.7109375" style="0" customWidth="1"/>
    <col min="5" max="5" width="11.8515625" style="0" bestFit="1" customWidth="1"/>
    <col min="6" max="6" width="12.00390625" style="154" bestFit="1" customWidth="1"/>
    <col min="7" max="7" width="13.28125" style="0" bestFit="1" customWidth="1"/>
    <col min="8" max="8" width="12.00390625" style="0" bestFit="1" customWidth="1"/>
    <col min="9" max="9" width="12.8515625" style="0" customWidth="1"/>
    <col min="10" max="10" width="12.140625" style="0" customWidth="1"/>
    <col min="11" max="11" width="11.8515625" style="0" customWidth="1"/>
    <col min="12" max="12" width="13.140625" style="0" bestFit="1" customWidth="1"/>
    <col min="13" max="15" width="12.00390625" style="0" customWidth="1"/>
    <col min="16" max="17" width="12.140625" style="0" customWidth="1"/>
    <col min="18" max="18" width="12.421875" style="0" customWidth="1"/>
    <col min="19" max="19" width="12.28125" style="0" customWidth="1"/>
    <col min="21" max="21" width="16.140625" style="0" customWidth="1"/>
  </cols>
  <sheetData>
    <row r="1" spans="1:5" ht="12.75">
      <c r="A1" s="176" t="s">
        <v>69</v>
      </c>
      <c r="B1" s="176"/>
      <c r="C1" s="176"/>
      <c r="D1" s="1"/>
      <c r="E1" s="1"/>
    </row>
    <row r="2" spans="1:5" ht="12.75">
      <c r="A2" s="176" t="s">
        <v>70</v>
      </c>
      <c r="B2" s="176"/>
      <c r="C2" s="176"/>
      <c r="D2" s="1"/>
      <c r="E2" s="1"/>
    </row>
    <row r="3" spans="1:5" ht="12.75">
      <c r="A3" s="176" t="s">
        <v>300</v>
      </c>
      <c r="B3" s="176"/>
      <c r="C3" s="176"/>
      <c r="D3" s="1"/>
      <c r="E3" s="1"/>
    </row>
    <row r="5" spans="5:12" ht="12.75">
      <c r="E5" s="174" t="s">
        <v>72</v>
      </c>
      <c r="F5" s="174"/>
      <c r="G5" s="174"/>
      <c r="H5" s="174"/>
      <c r="I5" s="174"/>
      <c r="J5" s="174"/>
      <c r="K5" s="174"/>
      <c r="L5" s="174"/>
    </row>
    <row r="6" spans="1:21" ht="13.5" thickBot="1">
      <c r="A6" s="175" t="s">
        <v>71</v>
      </c>
      <c r="B6" s="175"/>
      <c r="C6" s="175"/>
      <c r="E6" s="52">
        <v>2017</v>
      </c>
      <c r="F6" s="155">
        <v>2018</v>
      </c>
      <c r="G6" s="52">
        <v>2019</v>
      </c>
      <c r="H6" s="52">
        <v>2020</v>
      </c>
      <c r="I6" s="52">
        <v>2021</v>
      </c>
      <c r="J6" s="52">
        <v>2022</v>
      </c>
      <c r="K6" s="52">
        <v>2023</v>
      </c>
      <c r="L6" s="52">
        <v>2024</v>
      </c>
      <c r="M6" s="52">
        <v>2025</v>
      </c>
      <c r="N6" s="52">
        <v>2026</v>
      </c>
      <c r="O6" s="52">
        <v>2027</v>
      </c>
      <c r="P6" s="52">
        <v>2028</v>
      </c>
      <c r="Q6" s="52">
        <v>2029</v>
      </c>
      <c r="R6" s="52">
        <v>2030</v>
      </c>
      <c r="S6" s="52">
        <v>2031</v>
      </c>
      <c r="T6" s="3"/>
      <c r="U6" s="10"/>
    </row>
    <row r="7" spans="1:12" ht="13.5" thickBot="1">
      <c r="A7" s="175" t="s">
        <v>83</v>
      </c>
      <c r="B7" s="175"/>
      <c r="C7" s="175"/>
      <c r="E7" s="11"/>
      <c r="F7" s="156"/>
      <c r="G7" s="11"/>
      <c r="H7" s="11"/>
      <c r="I7" s="11"/>
      <c r="J7" s="11"/>
      <c r="K7" s="11"/>
      <c r="L7" s="11"/>
    </row>
    <row r="8" spans="1:14" ht="12.75">
      <c r="A8" s="10"/>
      <c r="B8" s="8" t="s">
        <v>73</v>
      </c>
      <c r="C8" s="8"/>
      <c r="E8" s="14"/>
      <c r="F8" s="157"/>
      <c r="G8" s="14"/>
      <c r="H8" s="14"/>
      <c r="I8" s="14"/>
      <c r="J8" s="14"/>
      <c r="K8" s="14"/>
      <c r="L8" s="14"/>
      <c r="M8" s="15"/>
      <c r="N8" s="13"/>
    </row>
    <row r="9" spans="1:21" ht="12.75">
      <c r="A9" s="10"/>
      <c r="C9" s="8" t="s">
        <v>80</v>
      </c>
      <c r="E9" s="54"/>
      <c r="F9" s="157"/>
      <c r="G9" s="54"/>
      <c r="H9" s="54">
        <v>1200000</v>
      </c>
      <c r="I9" s="54"/>
      <c r="J9" s="54"/>
      <c r="K9" s="54"/>
      <c r="L9" s="54"/>
      <c r="M9" s="55"/>
      <c r="N9" s="56"/>
      <c r="O9" s="57"/>
      <c r="P9" s="57"/>
      <c r="Q9" s="57"/>
      <c r="R9" s="57"/>
      <c r="S9" s="67"/>
      <c r="U9" s="51"/>
    </row>
    <row r="10" spans="1:21" ht="12.75">
      <c r="A10" s="10"/>
      <c r="C10" s="8" t="s">
        <v>74</v>
      </c>
      <c r="E10" s="54">
        <v>55000</v>
      </c>
      <c r="F10" s="157">
        <v>55000</v>
      </c>
      <c r="G10" s="54"/>
      <c r="H10" s="54"/>
      <c r="I10" s="54"/>
      <c r="J10" s="54"/>
      <c r="K10" s="54"/>
      <c r="L10" s="54"/>
      <c r="M10" s="55"/>
      <c r="N10" s="56"/>
      <c r="O10" s="57"/>
      <c r="P10" s="57"/>
      <c r="Q10" s="57"/>
      <c r="R10" s="57"/>
      <c r="S10" s="67"/>
      <c r="U10" s="51"/>
    </row>
    <row r="11" spans="1:21" ht="12.75">
      <c r="A11" s="10"/>
      <c r="C11" s="8" t="s">
        <v>156</v>
      </c>
      <c r="E11" s="54"/>
      <c r="F11" s="157"/>
      <c r="G11" s="54"/>
      <c r="H11" s="54"/>
      <c r="I11" s="54"/>
      <c r="J11" s="54"/>
      <c r="K11" s="54"/>
      <c r="L11" s="54"/>
      <c r="M11" s="55">
        <v>100000</v>
      </c>
      <c r="N11" s="56"/>
      <c r="O11" s="57"/>
      <c r="P11" s="57"/>
      <c r="Q11" s="57"/>
      <c r="R11" s="57"/>
      <c r="S11" s="67"/>
      <c r="U11" s="51"/>
    </row>
    <row r="12" spans="1:21" ht="12.75">
      <c r="A12" s="10"/>
      <c r="C12" s="8" t="s">
        <v>75</v>
      </c>
      <c r="E12" s="54"/>
      <c r="F12" s="157">
        <v>75000</v>
      </c>
      <c r="G12" s="54"/>
      <c r="H12" s="54"/>
      <c r="I12" s="54"/>
      <c r="J12" s="54"/>
      <c r="K12" s="54"/>
      <c r="L12" s="54"/>
      <c r="M12" s="55"/>
      <c r="N12" s="56"/>
      <c r="O12" s="57"/>
      <c r="P12" s="57"/>
      <c r="Q12" s="57"/>
      <c r="R12" s="57"/>
      <c r="S12" s="67"/>
      <c r="U12" s="51"/>
    </row>
    <row r="13" spans="3:21" ht="12.75">
      <c r="C13" s="8" t="s">
        <v>76</v>
      </c>
      <c r="E13" s="55"/>
      <c r="F13" s="158"/>
      <c r="G13" s="55"/>
      <c r="H13" s="55"/>
      <c r="I13" s="55">
        <v>60000</v>
      </c>
      <c r="J13" s="55"/>
      <c r="K13" s="55"/>
      <c r="L13" s="55"/>
      <c r="M13" s="55"/>
      <c r="N13" s="56"/>
      <c r="O13" s="58"/>
      <c r="P13" s="58"/>
      <c r="Q13" s="58"/>
      <c r="R13" s="58"/>
      <c r="S13" s="67"/>
      <c r="U13" s="51"/>
    </row>
    <row r="14" spans="3:21" ht="12.75">
      <c r="C14" s="8" t="s">
        <v>77</v>
      </c>
      <c r="E14" s="55"/>
      <c r="F14" s="158"/>
      <c r="G14" s="55">
        <v>1500000</v>
      </c>
      <c r="H14" s="55"/>
      <c r="I14" s="55"/>
      <c r="J14" s="55"/>
      <c r="K14" s="55"/>
      <c r="L14" s="55"/>
      <c r="M14" s="55"/>
      <c r="N14" s="56"/>
      <c r="O14" s="58"/>
      <c r="P14" s="58"/>
      <c r="Q14" s="58"/>
      <c r="R14" s="58"/>
      <c r="S14" s="67"/>
      <c r="U14" s="51"/>
    </row>
    <row r="15" spans="3:21" ht="12.75">
      <c r="C15" s="8" t="s">
        <v>161</v>
      </c>
      <c r="E15" s="55"/>
      <c r="F15" s="158"/>
      <c r="G15" s="55"/>
      <c r="H15" s="55"/>
      <c r="I15" s="55">
        <v>25000</v>
      </c>
      <c r="J15" s="55"/>
      <c r="K15" s="55"/>
      <c r="L15" s="55"/>
      <c r="M15" s="55"/>
      <c r="N15" s="56"/>
      <c r="O15" s="58"/>
      <c r="P15" s="58"/>
      <c r="Q15" s="58"/>
      <c r="R15" s="58"/>
      <c r="S15" s="67"/>
      <c r="U15" s="51"/>
    </row>
    <row r="16" spans="3:21" ht="12.75">
      <c r="C16" s="8" t="s">
        <v>163</v>
      </c>
      <c r="E16" s="55"/>
      <c r="F16" s="158"/>
      <c r="G16" s="55"/>
      <c r="H16" s="55"/>
      <c r="I16" s="55"/>
      <c r="J16" s="55"/>
      <c r="K16" s="55"/>
      <c r="L16" s="55"/>
      <c r="M16" s="55"/>
      <c r="N16" s="56"/>
      <c r="O16" s="58"/>
      <c r="P16" s="58"/>
      <c r="Q16" s="58"/>
      <c r="R16" s="58">
        <v>15000</v>
      </c>
      <c r="S16" s="67"/>
      <c r="U16" s="51"/>
    </row>
    <row r="17" spans="3:21" ht="13.5" thickBot="1">
      <c r="C17" s="70" t="s">
        <v>169</v>
      </c>
      <c r="D17" s="62"/>
      <c r="E17" s="43">
        <f>SUM(E9:E16)</f>
        <v>55000</v>
      </c>
      <c r="F17" s="43">
        <f>SUM(F9:F16)</f>
        <v>130000</v>
      </c>
      <c r="G17" s="43">
        <f>SUM(G9:G16)</f>
        <v>1500000</v>
      </c>
      <c r="H17" s="43">
        <f>SUM(H9:H16)</f>
        <v>1200000</v>
      </c>
      <c r="I17" s="43">
        <f>SUM(I9:I16)</f>
        <v>85000</v>
      </c>
      <c r="J17" s="43"/>
      <c r="K17" s="43"/>
      <c r="L17" s="43"/>
      <c r="M17" s="43">
        <f>SUM(M9:M16)</f>
        <v>100000</v>
      </c>
      <c r="N17" s="66"/>
      <c r="O17" s="61"/>
      <c r="P17" s="61"/>
      <c r="Q17" s="61"/>
      <c r="R17" s="61">
        <f>SUM(R9:R16)</f>
        <v>15000</v>
      </c>
      <c r="S17" s="68"/>
      <c r="T17" s="51"/>
      <c r="U17" s="51"/>
    </row>
    <row r="18" spans="3:21" ht="13.5" thickTop="1">
      <c r="C18" s="8"/>
      <c r="E18" s="55"/>
      <c r="F18" s="158"/>
      <c r="G18" s="55"/>
      <c r="H18" s="55"/>
      <c r="I18" s="55"/>
      <c r="J18" s="55"/>
      <c r="K18" s="55"/>
      <c r="L18" s="55"/>
      <c r="M18" s="55"/>
      <c r="N18" s="56"/>
      <c r="O18" s="58"/>
      <c r="P18" s="58"/>
      <c r="Q18" s="58"/>
      <c r="R18" s="58"/>
      <c r="S18" s="57"/>
      <c r="U18" s="51"/>
    </row>
    <row r="19" spans="3:21" ht="12.75">
      <c r="C19" s="8" t="s">
        <v>78</v>
      </c>
      <c r="E19" s="55">
        <v>1000000</v>
      </c>
      <c r="F19" s="158">
        <v>4700000</v>
      </c>
      <c r="G19" s="55"/>
      <c r="H19" s="55"/>
      <c r="I19" s="55"/>
      <c r="J19" s="55"/>
      <c r="K19" s="55"/>
      <c r="L19" s="55"/>
      <c r="M19" s="55"/>
      <c r="N19" s="56"/>
      <c r="O19" s="58"/>
      <c r="P19" s="58"/>
      <c r="Q19" s="58"/>
      <c r="R19" s="58"/>
      <c r="S19" s="57"/>
      <c r="T19" s="51"/>
      <c r="U19" s="51"/>
    </row>
    <row r="20" spans="3:21" ht="12.75">
      <c r="C20" s="8" t="s">
        <v>272</v>
      </c>
      <c r="E20" s="55"/>
      <c r="F20" s="158">
        <v>300000</v>
      </c>
      <c r="G20" s="55"/>
      <c r="H20" s="55"/>
      <c r="I20" s="55"/>
      <c r="J20" s="55"/>
      <c r="K20" s="55"/>
      <c r="L20" s="55"/>
      <c r="M20" s="55"/>
      <c r="N20" s="56"/>
      <c r="O20" s="58"/>
      <c r="P20" s="58"/>
      <c r="Q20" s="58"/>
      <c r="R20" s="58"/>
      <c r="S20" s="57"/>
      <c r="T20" s="51"/>
      <c r="U20" s="51"/>
    </row>
    <row r="21" spans="3:21" ht="12.75">
      <c r="C21" s="8" t="s">
        <v>79</v>
      </c>
      <c r="E21" s="55"/>
      <c r="F21" s="158"/>
      <c r="G21" s="55">
        <v>90000</v>
      </c>
      <c r="H21" s="55"/>
      <c r="I21" s="55"/>
      <c r="J21" s="55"/>
      <c r="K21" s="55"/>
      <c r="L21" s="55"/>
      <c r="M21" s="55"/>
      <c r="N21" s="56"/>
      <c r="O21" s="58"/>
      <c r="P21" s="58"/>
      <c r="Q21" s="58"/>
      <c r="R21" s="58"/>
      <c r="S21" s="57"/>
      <c r="T21" s="51"/>
      <c r="U21" s="51"/>
    </row>
    <row r="22" spans="3:21" ht="12.75">
      <c r="C22" s="8" t="s">
        <v>273</v>
      </c>
      <c r="E22" s="55"/>
      <c r="F22" s="158"/>
      <c r="G22" s="55"/>
      <c r="H22" s="55"/>
      <c r="I22" s="55"/>
      <c r="J22" s="55"/>
      <c r="K22" s="55"/>
      <c r="L22" s="55"/>
      <c r="M22" s="55"/>
      <c r="N22" s="56"/>
      <c r="O22" s="58"/>
      <c r="P22" s="58"/>
      <c r="Q22" s="58"/>
      <c r="R22" s="58"/>
      <c r="S22" s="57"/>
      <c r="T22" s="51"/>
      <c r="U22" s="51"/>
    </row>
    <row r="23" spans="3:21" ht="12.75">
      <c r="C23" s="8" t="s">
        <v>81</v>
      </c>
      <c r="E23" s="55"/>
      <c r="F23" s="158">
        <v>70000</v>
      </c>
      <c r="G23" s="55"/>
      <c r="H23" s="55"/>
      <c r="I23" s="55"/>
      <c r="J23" s="55"/>
      <c r="K23" s="55"/>
      <c r="L23" s="55"/>
      <c r="M23" s="55"/>
      <c r="N23" s="56"/>
      <c r="O23" s="58"/>
      <c r="P23" s="58"/>
      <c r="Q23" s="58"/>
      <c r="R23" s="58"/>
      <c r="S23" s="57"/>
      <c r="T23" s="51"/>
      <c r="U23" s="51"/>
    </row>
    <row r="24" spans="3:21" ht="12.75">
      <c r="C24" s="8" t="s">
        <v>82</v>
      </c>
      <c r="E24" s="55"/>
      <c r="F24" s="158">
        <v>20000</v>
      </c>
      <c r="G24" s="55"/>
      <c r="H24" s="55"/>
      <c r="I24" s="55"/>
      <c r="J24" s="55"/>
      <c r="K24" s="55"/>
      <c r="L24" s="55"/>
      <c r="M24" s="55"/>
      <c r="N24" s="56"/>
      <c r="O24" s="58"/>
      <c r="P24" s="58"/>
      <c r="Q24" s="58"/>
      <c r="R24" s="58"/>
      <c r="S24" s="57"/>
      <c r="T24" s="51"/>
      <c r="U24" s="51"/>
    </row>
    <row r="25" spans="3:21" ht="13.5" thickBot="1">
      <c r="C25" s="70" t="s">
        <v>231</v>
      </c>
      <c r="D25" s="62"/>
      <c r="E25" s="43">
        <f>SUM(E19:E24)</f>
        <v>1000000</v>
      </c>
      <c r="F25" s="43">
        <f>SUM(F19:F24)</f>
        <v>5090000</v>
      </c>
      <c r="G25" s="43">
        <f>SUM(G19:G24)</f>
        <v>90000</v>
      </c>
      <c r="H25" s="43"/>
      <c r="I25" s="43"/>
      <c r="J25" s="43"/>
      <c r="K25" s="43"/>
      <c r="L25" s="43"/>
      <c r="M25" s="43"/>
      <c r="N25" s="74"/>
      <c r="O25" s="75"/>
      <c r="P25" s="75"/>
      <c r="Q25" s="75"/>
      <c r="R25" s="75"/>
      <c r="S25" s="62"/>
      <c r="T25" s="51"/>
      <c r="U25" s="51"/>
    </row>
    <row r="26" spans="3:19" ht="13.5" thickTop="1">
      <c r="C26" s="8"/>
      <c r="E26" s="55"/>
      <c r="F26" s="158"/>
      <c r="G26" s="55"/>
      <c r="H26" s="55"/>
      <c r="I26" s="55"/>
      <c r="J26" s="55"/>
      <c r="K26" s="55"/>
      <c r="L26" s="55"/>
      <c r="M26" s="55"/>
      <c r="N26" s="56"/>
      <c r="O26" s="58"/>
      <c r="P26" s="58"/>
      <c r="Q26" s="58"/>
      <c r="R26" s="58"/>
      <c r="S26" s="57"/>
    </row>
    <row r="27" spans="2:19" ht="12.75">
      <c r="B27" t="s">
        <v>157</v>
      </c>
      <c r="C27" s="8"/>
      <c r="E27" s="55"/>
      <c r="F27" s="158"/>
      <c r="G27" s="55"/>
      <c r="H27" s="55"/>
      <c r="I27" s="55"/>
      <c r="J27" s="55"/>
      <c r="K27" s="55"/>
      <c r="L27" s="55"/>
      <c r="M27" s="55"/>
      <c r="N27" s="56"/>
      <c r="O27" s="58"/>
      <c r="P27" s="58"/>
      <c r="Q27" s="58"/>
      <c r="R27" s="58"/>
      <c r="S27" s="57"/>
    </row>
    <row r="28" spans="3:21" ht="12.75">
      <c r="C28" s="8" t="s">
        <v>158</v>
      </c>
      <c r="E28" s="55"/>
      <c r="F28" s="158"/>
      <c r="G28" s="55"/>
      <c r="H28" s="55"/>
      <c r="I28" s="55">
        <v>45000</v>
      </c>
      <c r="J28" s="55"/>
      <c r="K28" s="55"/>
      <c r="L28" s="55"/>
      <c r="M28" s="55"/>
      <c r="N28" s="56"/>
      <c r="O28" s="58"/>
      <c r="P28" s="58"/>
      <c r="Q28" s="58"/>
      <c r="R28" s="58"/>
      <c r="S28" s="57"/>
      <c r="T28" s="51"/>
      <c r="U28" s="51"/>
    </row>
    <row r="29" spans="3:21" ht="12.75">
      <c r="C29" s="8" t="s">
        <v>162</v>
      </c>
      <c r="E29" s="55"/>
      <c r="F29" s="158"/>
      <c r="G29" s="55"/>
      <c r="H29" s="55">
        <v>25000</v>
      </c>
      <c r="I29" s="55"/>
      <c r="J29" s="55"/>
      <c r="K29" s="55"/>
      <c r="L29" s="55"/>
      <c r="M29" s="55"/>
      <c r="N29" s="56"/>
      <c r="O29" s="58"/>
      <c r="P29" s="58"/>
      <c r="Q29" s="58"/>
      <c r="R29" s="58"/>
      <c r="S29" s="57"/>
      <c r="T29" s="51"/>
      <c r="U29" s="51"/>
    </row>
    <row r="30" spans="3:21" ht="12.75">
      <c r="C30" s="8" t="s">
        <v>160</v>
      </c>
      <c r="E30" s="55"/>
      <c r="F30" s="158"/>
      <c r="G30" s="55"/>
      <c r="H30" s="55"/>
      <c r="I30" s="55"/>
      <c r="J30" s="55">
        <v>35000</v>
      </c>
      <c r="K30" s="55"/>
      <c r="L30" s="55"/>
      <c r="M30" s="55"/>
      <c r="N30" s="56"/>
      <c r="O30" s="58"/>
      <c r="P30" s="58"/>
      <c r="Q30" s="58"/>
      <c r="R30" s="58"/>
      <c r="S30" s="57"/>
      <c r="T30" s="51"/>
      <c r="U30" s="51"/>
    </row>
    <row r="31" spans="3:21" ht="12.75">
      <c r="C31" s="8" t="s">
        <v>159</v>
      </c>
      <c r="E31" s="55"/>
      <c r="F31" s="158">
        <v>25000</v>
      </c>
      <c r="G31" s="55"/>
      <c r="H31" s="55"/>
      <c r="I31" s="55"/>
      <c r="J31" s="55"/>
      <c r="K31" s="55"/>
      <c r="L31" s="55"/>
      <c r="M31" s="55"/>
      <c r="N31" s="56"/>
      <c r="O31" s="58"/>
      <c r="P31" s="58"/>
      <c r="Q31" s="58"/>
      <c r="R31" s="58"/>
      <c r="S31" s="57"/>
      <c r="T31" s="51"/>
      <c r="U31" s="51"/>
    </row>
    <row r="32" spans="3:21" ht="13.5" thickBot="1">
      <c r="C32" s="70" t="s">
        <v>240</v>
      </c>
      <c r="D32" s="62"/>
      <c r="E32" s="43"/>
      <c r="F32" s="43">
        <f>SUM(F28:F31)</f>
        <v>25000</v>
      </c>
      <c r="G32" s="43"/>
      <c r="H32" s="43">
        <f>SUM(H28:H31)</f>
        <v>25000</v>
      </c>
      <c r="I32" s="43">
        <f>SUM(I28:I31)</f>
        <v>45000</v>
      </c>
      <c r="J32" s="43">
        <f>SUM(J28:J31)</f>
        <v>35000</v>
      </c>
      <c r="K32" s="43"/>
      <c r="L32" s="43"/>
      <c r="M32" s="43"/>
      <c r="N32" s="74"/>
      <c r="O32" s="75"/>
      <c r="P32" s="75"/>
      <c r="Q32" s="75"/>
      <c r="R32" s="75"/>
      <c r="S32" s="62"/>
      <c r="T32" s="51"/>
      <c r="U32" s="51"/>
    </row>
    <row r="33" spans="3:19" ht="13.5" thickTop="1">
      <c r="C33" s="8"/>
      <c r="E33" s="55"/>
      <c r="F33" s="158"/>
      <c r="G33" s="55"/>
      <c r="H33" s="55"/>
      <c r="I33" s="55"/>
      <c r="J33" s="55"/>
      <c r="K33" s="55"/>
      <c r="L33" s="55"/>
      <c r="M33" s="55"/>
      <c r="N33" s="56"/>
      <c r="O33" s="58"/>
      <c r="P33" s="58"/>
      <c r="Q33" s="58"/>
      <c r="R33" s="58"/>
      <c r="S33" s="57"/>
    </row>
    <row r="34" spans="2:19" ht="12.75">
      <c r="B34" s="8" t="s">
        <v>154</v>
      </c>
      <c r="C34" s="8"/>
      <c r="E34" s="55"/>
      <c r="F34" s="158"/>
      <c r="G34" s="55"/>
      <c r="H34" s="55"/>
      <c r="I34" s="55"/>
      <c r="J34" s="55"/>
      <c r="K34" s="55"/>
      <c r="L34" s="55"/>
      <c r="M34" s="55"/>
      <c r="N34" s="56"/>
      <c r="O34" s="58"/>
      <c r="P34" s="58"/>
      <c r="Q34" s="58"/>
      <c r="R34" s="58"/>
      <c r="S34" s="57"/>
    </row>
    <row r="35" spans="2:19" ht="12.75">
      <c r="B35" s="8"/>
      <c r="C35" s="8" t="s">
        <v>301</v>
      </c>
      <c r="E35" s="55">
        <v>3500</v>
      </c>
      <c r="F35" s="158">
        <v>1500</v>
      </c>
      <c r="G35" s="55">
        <v>1500</v>
      </c>
      <c r="H35" s="55"/>
      <c r="I35" s="55"/>
      <c r="J35" s="55"/>
      <c r="K35" s="55"/>
      <c r="L35" s="55"/>
      <c r="M35" s="55"/>
      <c r="N35" s="56"/>
      <c r="O35" s="58"/>
      <c r="P35" s="58"/>
      <c r="Q35" s="58"/>
      <c r="R35" s="58"/>
      <c r="S35" s="67"/>
    </row>
    <row r="36" spans="2:19" ht="12.75">
      <c r="B36" s="8"/>
      <c r="C36" s="8" t="s">
        <v>302</v>
      </c>
      <c r="E36" s="55"/>
      <c r="F36" s="158">
        <v>1500</v>
      </c>
      <c r="G36" s="55"/>
      <c r="H36" s="55"/>
      <c r="I36" s="55">
        <v>1500</v>
      </c>
      <c r="J36" s="55"/>
      <c r="K36" s="55"/>
      <c r="L36" s="55"/>
      <c r="M36" s="55"/>
      <c r="N36" s="56"/>
      <c r="O36" s="58"/>
      <c r="P36" s="58"/>
      <c r="Q36" s="58"/>
      <c r="R36" s="58"/>
      <c r="S36" s="67"/>
    </row>
    <row r="37" spans="2:19" ht="12.75">
      <c r="B37" s="8"/>
      <c r="C37" s="8" t="s">
        <v>303</v>
      </c>
      <c r="E37" s="55"/>
      <c r="F37" s="158"/>
      <c r="G37" s="55"/>
      <c r="H37" s="55">
        <v>1500</v>
      </c>
      <c r="I37" s="55"/>
      <c r="J37" s="55"/>
      <c r="K37" s="55"/>
      <c r="L37" s="55"/>
      <c r="M37" s="55"/>
      <c r="N37" s="56"/>
      <c r="O37" s="58"/>
      <c r="P37" s="58"/>
      <c r="Q37" s="58"/>
      <c r="R37" s="58"/>
      <c r="S37" s="67"/>
    </row>
    <row r="38" spans="2:19" ht="12.75">
      <c r="B38" s="8"/>
      <c r="C38" s="8" t="s">
        <v>305</v>
      </c>
      <c r="E38" s="55"/>
      <c r="F38" s="158"/>
      <c r="G38" s="55"/>
      <c r="H38" s="55"/>
      <c r="I38" s="55"/>
      <c r="J38" s="55"/>
      <c r="K38" s="55"/>
      <c r="L38" s="55"/>
      <c r="M38" s="55"/>
      <c r="N38" s="56"/>
      <c r="O38" s="58"/>
      <c r="P38" s="58"/>
      <c r="Q38" s="58"/>
      <c r="R38" s="58"/>
      <c r="S38" s="57"/>
    </row>
    <row r="39" spans="2:19" ht="12.75">
      <c r="B39" s="8"/>
      <c r="C39" s="8" t="s">
        <v>307</v>
      </c>
      <c r="E39" s="55"/>
      <c r="F39" s="158"/>
      <c r="G39" s="55"/>
      <c r="H39" s="55"/>
      <c r="I39" s="55"/>
      <c r="J39" s="55"/>
      <c r="K39" s="55"/>
      <c r="L39" s="55"/>
      <c r="M39" s="55"/>
      <c r="N39" s="56"/>
      <c r="O39" s="58"/>
      <c r="P39" s="58"/>
      <c r="Q39" s="58"/>
      <c r="R39" s="58"/>
      <c r="S39" s="57"/>
    </row>
    <row r="40" spans="2:19" ht="12.75">
      <c r="B40" s="8"/>
      <c r="C40" s="8" t="s">
        <v>306</v>
      </c>
      <c r="E40" s="55"/>
      <c r="F40" s="158"/>
      <c r="G40" s="55"/>
      <c r="H40" s="55"/>
      <c r="I40" s="55"/>
      <c r="J40" s="55"/>
      <c r="K40" s="55"/>
      <c r="L40" s="55"/>
      <c r="M40" s="55"/>
      <c r="N40" s="56"/>
      <c r="O40" s="58"/>
      <c r="P40" s="58"/>
      <c r="Q40" s="58"/>
      <c r="R40" s="58"/>
      <c r="S40" s="57"/>
    </row>
    <row r="41" spans="2:21" ht="12.75">
      <c r="B41" s="8"/>
      <c r="C41" s="8" t="s">
        <v>304</v>
      </c>
      <c r="E41" s="55"/>
      <c r="F41" s="158"/>
      <c r="G41" s="55">
        <v>15000</v>
      </c>
      <c r="H41" s="55"/>
      <c r="I41" s="55"/>
      <c r="J41" s="55"/>
      <c r="K41" s="55"/>
      <c r="L41" s="55"/>
      <c r="M41" s="55"/>
      <c r="N41" s="56"/>
      <c r="O41" s="58"/>
      <c r="P41" s="58"/>
      <c r="Q41" s="58"/>
      <c r="R41" s="58"/>
      <c r="S41" s="67"/>
      <c r="T41" s="51"/>
      <c r="U41" s="51"/>
    </row>
    <row r="42" spans="2:21" ht="12.75">
      <c r="B42" s="8"/>
      <c r="C42" s="8" t="s">
        <v>155</v>
      </c>
      <c r="E42" s="55"/>
      <c r="F42" s="158"/>
      <c r="G42" s="55"/>
      <c r="H42" s="55"/>
      <c r="I42" s="55">
        <v>5000</v>
      </c>
      <c r="J42" s="55"/>
      <c r="K42" s="55"/>
      <c r="L42" s="55"/>
      <c r="M42" s="55"/>
      <c r="N42" s="56"/>
      <c r="O42" s="58"/>
      <c r="P42" s="58"/>
      <c r="Q42" s="58"/>
      <c r="R42" s="58"/>
      <c r="S42" s="67"/>
      <c r="T42" s="51"/>
      <c r="U42" s="51"/>
    </row>
    <row r="43" spans="2:21" ht="13.5" thickBot="1">
      <c r="B43" s="8"/>
      <c r="C43" s="70" t="s">
        <v>232</v>
      </c>
      <c r="D43" s="62"/>
      <c r="E43" s="43">
        <f>SUM(E35:E42)</f>
        <v>3500</v>
      </c>
      <c r="F43" s="43">
        <f>SUM(F35:F42)</f>
        <v>3000</v>
      </c>
      <c r="G43" s="43">
        <f>SUM(G35:G42)</f>
        <v>16500</v>
      </c>
      <c r="H43" s="43">
        <f>SUM(H35:H42)</f>
        <v>1500</v>
      </c>
      <c r="I43" s="43">
        <f>SUM(I35:I42)</f>
        <v>6500</v>
      </c>
      <c r="J43" s="43"/>
      <c r="K43" s="43"/>
      <c r="L43" s="43"/>
      <c r="M43" s="43"/>
      <c r="N43" s="74"/>
      <c r="O43" s="75"/>
      <c r="P43" s="75"/>
      <c r="Q43" s="75"/>
      <c r="R43" s="75"/>
      <c r="S43" s="68"/>
      <c r="T43" s="51"/>
      <c r="U43" s="51"/>
    </row>
    <row r="44" spans="3:19" ht="13.5" thickTop="1">
      <c r="C44" s="8"/>
      <c r="E44" s="55"/>
      <c r="F44" s="158"/>
      <c r="G44" s="55"/>
      <c r="H44" s="55"/>
      <c r="I44" s="55"/>
      <c r="J44" s="55"/>
      <c r="K44" s="55"/>
      <c r="L44" s="55"/>
      <c r="M44" s="55"/>
      <c r="N44" s="56"/>
      <c r="O44" s="58"/>
      <c r="P44" s="58"/>
      <c r="Q44" s="58"/>
      <c r="R44" s="58"/>
      <c r="S44" s="57"/>
    </row>
    <row r="45" spans="2:19" ht="12.75">
      <c r="B45" s="8" t="s">
        <v>92</v>
      </c>
      <c r="C45" s="8"/>
      <c r="E45" s="55"/>
      <c r="F45" s="158"/>
      <c r="G45" s="55"/>
      <c r="H45" s="55"/>
      <c r="I45" s="55"/>
      <c r="J45" s="55"/>
      <c r="K45" s="55"/>
      <c r="L45" s="55"/>
      <c r="M45" s="55"/>
      <c r="N45" s="56"/>
      <c r="O45" s="58"/>
      <c r="P45" s="58"/>
      <c r="Q45" s="58"/>
      <c r="R45" s="58"/>
      <c r="S45" s="57"/>
    </row>
    <row r="46" spans="2:21" ht="12.75">
      <c r="B46" s="8"/>
      <c r="C46" s="8" t="s">
        <v>164</v>
      </c>
      <c r="E46" s="55"/>
      <c r="F46" s="158">
        <v>125000</v>
      </c>
      <c r="G46" s="55"/>
      <c r="H46" s="55"/>
      <c r="I46" s="55"/>
      <c r="J46" s="55"/>
      <c r="K46" s="55"/>
      <c r="L46" s="55"/>
      <c r="M46" s="55"/>
      <c r="N46" s="56"/>
      <c r="O46" s="58"/>
      <c r="P46" s="58"/>
      <c r="Q46" s="58"/>
      <c r="R46" s="58"/>
      <c r="S46" s="67"/>
      <c r="T46" s="51"/>
      <c r="U46" s="51"/>
    </row>
    <row r="47" spans="2:19" ht="12.75">
      <c r="B47" s="50" t="s">
        <v>150</v>
      </c>
      <c r="C47" s="8"/>
      <c r="E47" s="55"/>
      <c r="F47" s="158"/>
      <c r="G47" s="55"/>
      <c r="H47" s="55"/>
      <c r="I47" s="55"/>
      <c r="J47" s="55"/>
      <c r="K47" s="55"/>
      <c r="L47" s="55"/>
      <c r="M47" s="55"/>
      <c r="N47" s="56"/>
      <c r="O47" s="58"/>
      <c r="P47" s="58"/>
      <c r="Q47" s="58"/>
      <c r="R47" s="58"/>
      <c r="S47" s="57"/>
    </row>
    <row r="48" spans="2:21" ht="12.75">
      <c r="B48" s="8"/>
      <c r="C48" s="8" t="s">
        <v>132</v>
      </c>
      <c r="E48" s="55"/>
      <c r="F48" s="158">
        <v>25000</v>
      </c>
      <c r="G48" s="55"/>
      <c r="H48" s="55"/>
      <c r="I48" s="55"/>
      <c r="J48" s="55"/>
      <c r="K48" s="55"/>
      <c r="L48" s="55"/>
      <c r="M48" s="55"/>
      <c r="N48" s="56"/>
      <c r="O48" s="58"/>
      <c r="P48" s="58"/>
      <c r="Q48" s="58"/>
      <c r="R48" s="58"/>
      <c r="S48" s="67"/>
      <c r="T48" s="51"/>
      <c r="U48" s="51"/>
    </row>
    <row r="49" spans="2:21" ht="12.75">
      <c r="B49" s="8"/>
      <c r="C49" s="8" t="s">
        <v>133</v>
      </c>
      <c r="E49" s="55"/>
      <c r="F49" s="158">
        <v>10000</v>
      </c>
      <c r="G49" s="55"/>
      <c r="H49" s="55"/>
      <c r="I49" s="55"/>
      <c r="J49" s="55"/>
      <c r="K49" s="55"/>
      <c r="L49" s="55"/>
      <c r="M49" s="55"/>
      <c r="N49" s="56"/>
      <c r="O49" s="58"/>
      <c r="P49" s="58"/>
      <c r="Q49" s="58"/>
      <c r="R49" s="58"/>
      <c r="S49" s="67"/>
      <c r="T49" s="51"/>
      <c r="U49" s="51"/>
    </row>
    <row r="50" spans="2:21" ht="12.75">
      <c r="B50" s="8"/>
      <c r="C50" s="8" t="s">
        <v>134</v>
      </c>
      <c r="E50" s="55"/>
      <c r="F50" s="158">
        <v>10000</v>
      </c>
      <c r="G50" s="55"/>
      <c r="H50" s="55"/>
      <c r="I50" s="55"/>
      <c r="J50" s="55"/>
      <c r="K50" s="55"/>
      <c r="L50" s="55"/>
      <c r="M50" s="55"/>
      <c r="N50" s="56"/>
      <c r="O50" s="58"/>
      <c r="P50" s="58"/>
      <c r="Q50" s="58"/>
      <c r="R50" s="58"/>
      <c r="S50" s="67"/>
      <c r="T50" s="51"/>
      <c r="U50" s="51"/>
    </row>
    <row r="51" spans="2:21" ht="12.75">
      <c r="B51" s="8"/>
      <c r="C51" s="8" t="s">
        <v>135</v>
      </c>
      <c r="E51" s="55"/>
      <c r="F51" s="158">
        <v>10000</v>
      </c>
      <c r="G51" s="55"/>
      <c r="H51" s="55"/>
      <c r="I51" s="55"/>
      <c r="J51" s="55"/>
      <c r="K51" s="55"/>
      <c r="L51" s="55"/>
      <c r="M51" s="55"/>
      <c r="N51" s="56"/>
      <c r="O51" s="58"/>
      <c r="P51" s="58"/>
      <c r="Q51" s="58"/>
      <c r="R51" s="58"/>
      <c r="S51" s="67"/>
      <c r="T51" s="51"/>
      <c r="U51" s="51"/>
    </row>
    <row r="52" spans="3:21" ht="12.75">
      <c r="C52" s="8" t="s">
        <v>136</v>
      </c>
      <c r="E52" s="59"/>
      <c r="F52" s="159"/>
      <c r="G52" s="55">
        <v>10000</v>
      </c>
      <c r="H52" s="59"/>
      <c r="I52" s="59"/>
      <c r="J52" s="59"/>
      <c r="K52" s="59"/>
      <c r="L52" s="55"/>
      <c r="M52" s="55"/>
      <c r="N52" s="56"/>
      <c r="O52" s="58"/>
      <c r="P52" s="58"/>
      <c r="Q52" s="58"/>
      <c r="R52" s="58"/>
      <c r="S52" s="67"/>
      <c r="T52" s="51"/>
      <c r="U52" s="51"/>
    </row>
    <row r="53" spans="3:21" ht="12.75">
      <c r="C53" s="8" t="s">
        <v>137</v>
      </c>
      <c r="E53" s="59"/>
      <c r="F53" s="159"/>
      <c r="G53" s="55">
        <v>8000</v>
      </c>
      <c r="H53" s="59"/>
      <c r="I53" s="59"/>
      <c r="J53" s="59"/>
      <c r="K53" s="59"/>
      <c r="L53" s="55"/>
      <c r="M53" s="55"/>
      <c r="N53" s="56"/>
      <c r="O53" s="58"/>
      <c r="P53" s="58"/>
      <c r="Q53" s="58"/>
      <c r="R53" s="58"/>
      <c r="S53" s="67"/>
      <c r="T53" s="51"/>
      <c r="U53" s="51"/>
    </row>
    <row r="54" spans="3:21" ht="12.75">
      <c r="C54" s="8" t="s">
        <v>138</v>
      </c>
      <c r="E54" s="59"/>
      <c r="F54" s="159"/>
      <c r="G54" s="55">
        <v>8000</v>
      </c>
      <c r="H54" s="59"/>
      <c r="I54" s="59"/>
      <c r="J54" s="59"/>
      <c r="K54" s="59"/>
      <c r="L54" s="55"/>
      <c r="M54" s="55"/>
      <c r="N54" s="58"/>
      <c r="O54" s="58"/>
      <c r="P54" s="58"/>
      <c r="Q54" s="58"/>
      <c r="R54" s="58"/>
      <c r="S54" s="67"/>
      <c r="T54" s="51"/>
      <c r="U54" s="51"/>
    </row>
    <row r="55" spans="3:21" ht="12.75">
      <c r="C55" s="8" t="s">
        <v>139</v>
      </c>
      <c r="E55" s="60"/>
      <c r="F55" s="160"/>
      <c r="G55" s="55">
        <v>12000</v>
      </c>
      <c r="H55" s="55"/>
      <c r="I55" s="55"/>
      <c r="J55" s="55"/>
      <c r="K55" s="55"/>
      <c r="L55" s="55"/>
      <c r="M55" s="55"/>
      <c r="N55" s="58"/>
      <c r="O55" s="58"/>
      <c r="P55" s="58"/>
      <c r="Q55" s="58"/>
      <c r="R55" s="58"/>
      <c r="S55" s="67"/>
      <c r="T55" s="51"/>
      <c r="U55" s="51"/>
    </row>
    <row r="56" spans="3:21" ht="12.75">
      <c r="C56" s="8" t="s">
        <v>140</v>
      </c>
      <c r="E56" s="59"/>
      <c r="F56" s="159"/>
      <c r="G56" s="59"/>
      <c r="H56" s="55">
        <v>15000</v>
      </c>
      <c r="I56" s="55"/>
      <c r="J56" s="59"/>
      <c r="K56" s="59"/>
      <c r="L56" s="55"/>
      <c r="M56" s="55"/>
      <c r="N56" s="56"/>
      <c r="O56" s="58"/>
      <c r="P56" s="58"/>
      <c r="Q56" s="58"/>
      <c r="R56" s="58"/>
      <c r="S56" s="67"/>
      <c r="T56" s="51"/>
      <c r="U56" s="51"/>
    </row>
    <row r="57" spans="3:21" ht="12.75">
      <c r="C57" s="8" t="s">
        <v>141</v>
      </c>
      <c r="E57" s="59"/>
      <c r="F57" s="159"/>
      <c r="G57" s="59"/>
      <c r="H57" s="55">
        <v>8000</v>
      </c>
      <c r="I57" s="55"/>
      <c r="J57" s="59"/>
      <c r="K57" s="59"/>
      <c r="L57" s="55"/>
      <c r="M57" s="55"/>
      <c r="N57" s="56"/>
      <c r="O57" s="58"/>
      <c r="P57" s="58"/>
      <c r="Q57" s="58"/>
      <c r="R57" s="58"/>
      <c r="S57" s="67"/>
      <c r="T57" s="51"/>
      <c r="U57" s="51"/>
    </row>
    <row r="58" spans="3:21" ht="12.75">
      <c r="C58" s="8" t="s">
        <v>142</v>
      </c>
      <c r="E58" s="59"/>
      <c r="F58" s="159"/>
      <c r="G58" s="59"/>
      <c r="H58" s="55">
        <v>8000</v>
      </c>
      <c r="I58" s="55"/>
      <c r="J58" s="59"/>
      <c r="K58" s="59"/>
      <c r="L58" s="55"/>
      <c r="M58" s="55"/>
      <c r="N58" s="58"/>
      <c r="O58" s="58"/>
      <c r="P58" s="58"/>
      <c r="Q58" s="58"/>
      <c r="R58" s="58"/>
      <c r="S58" s="67"/>
      <c r="T58" s="51"/>
      <c r="U58" s="51"/>
    </row>
    <row r="59" spans="3:21" ht="12.75">
      <c r="C59" s="8" t="s">
        <v>143</v>
      </c>
      <c r="E59" s="60"/>
      <c r="F59" s="160"/>
      <c r="G59" s="55"/>
      <c r="H59" s="55">
        <v>8000</v>
      </c>
      <c r="I59" s="55"/>
      <c r="J59" s="55"/>
      <c r="K59" s="55"/>
      <c r="L59" s="55"/>
      <c r="M59" s="55"/>
      <c r="N59" s="58"/>
      <c r="O59" s="58"/>
      <c r="P59" s="58"/>
      <c r="Q59" s="58"/>
      <c r="R59" s="58"/>
      <c r="S59" s="67"/>
      <c r="T59" s="51"/>
      <c r="U59" s="51"/>
    </row>
    <row r="60" spans="3:21" ht="12.75">
      <c r="C60" s="8" t="s">
        <v>144</v>
      </c>
      <c r="E60" s="60"/>
      <c r="F60" s="160"/>
      <c r="G60" s="55"/>
      <c r="H60" s="55"/>
      <c r="I60" s="55">
        <v>8000</v>
      </c>
      <c r="J60" s="55"/>
      <c r="K60" s="55"/>
      <c r="L60" s="55"/>
      <c r="M60" s="55"/>
      <c r="N60" s="58"/>
      <c r="O60" s="58"/>
      <c r="P60" s="58"/>
      <c r="Q60" s="58"/>
      <c r="R60" s="58"/>
      <c r="S60" s="67"/>
      <c r="T60" s="51"/>
      <c r="U60" s="51"/>
    </row>
    <row r="61" spans="3:21" ht="12.75">
      <c r="C61" s="8" t="s">
        <v>145</v>
      </c>
      <c r="E61" s="59"/>
      <c r="F61" s="159"/>
      <c r="G61" s="59"/>
      <c r="H61" s="55"/>
      <c r="I61" s="55">
        <v>8000</v>
      </c>
      <c r="J61" s="59"/>
      <c r="K61" s="59"/>
      <c r="L61" s="55"/>
      <c r="M61" s="55"/>
      <c r="N61" s="56"/>
      <c r="O61" s="58"/>
      <c r="P61" s="58"/>
      <c r="Q61" s="58"/>
      <c r="R61" s="58"/>
      <c r="S61" s="67"/>
      <c r="T61" s="51"/>
      <c r="U61" s="51"/>
    </row>
    <row r="62" spans="3:21" ht="12.75">
      <c r="C62" s="8" t="s">
        <v>146</v>
      </c>
      <c r="E62" s="59"/>
      <c r="F62" s="159"/>
      <c r="G62" s="59"/>
      <c r="H62" s="55"/>
      <c r="I62" s="55">
        <v>8000</v>
      </c>
      <c r="J62" s="59"/>
      <c r="K62" s="59"/>
      <c r="L62" s="55"/>
      <c r="M62" s="55"/>
      <c r="N62" s="56"/>
      <c r="O62" s="58"/>
      <c r="P62" s="58"/>
      <c r="Q62" s="58"/>
      <c r="R62" s="58"/>
      <c r="S62" s="67"/>
      <c r="T62" s="51"/>
      <c r="U62" s="51"/>
    </row>
    <row r="63" spans="3:21" ht="12.75">
      <c r="C63" s="8" t="s">
        <v>147</v>
      </c>
      <c r="E63" s="59"/>
      <c r="F63" s="159"/>
      <c r="G63" s="59"/>
      <c r="H63" s="55"/>
      <c r="I63" s="55">
        <v>8000</v>
      </c>
      <c r="J63" s="59"/>
      <c r="K63" s="59"/>
      <c r="L63" s="55"/>
      <c r="M63" s="55"/>
      <c r="N63" s="58"/>
      <c r="O63" s="58"/>
      <c r="P63" s="58"/>
      <c r="Q63" s="58"/>
      <c r="R63" s="58"/>
      <c r="S63" s="67"/>
      <c r="T63" s="51"/>
      <c r="U63" s="51"/>
    </row>
    <row r="64" spans="3:21" s="8" customFormat="1" ht="12.75">
      <c r="C64" s="8" t="s">
        <v>274</v>
      </c>
      <c r="E64" s="55"/>
      <c r="F64" s="158"/>
      <c r="G64" s="55"/>
      <c r="H64" s="55"/>
      <c r="I64" s="55"/>
      <c r="J64" s="55">
        <v>5000</v>
      </c>
      <c r="K64" s="55"/>
      <c r="L64" s="55"/>
      <c r="M64" s="55"/>
      <c r="N64" s="55"/>
      <c r="O64" s="55"/>
      <c r="P64" s="55"/>
      <c r="Q64" s="55"/>
      <c r="R64" s="55"/>
      <c r="S64" s="153"/>
      <c r="T64" s="152"/>
      <c r="U64" s="152"/>
    </row>
    <row r="65" spans="3:21" s="8" customFormat="1" ht="12.75">
      <c r="C65" s="8" t="s">
        <v>275</v>
      </c>
      <c r="E65" s="55"/>
      <c r="F65" s="158"/>
      <c r="G65" s="55"/>
      <c r="H65" s="55"/>
      <c r="I65" s="55"/>
      <c r="J65" s="55">
        <v>5000</v>
      </c>
      <c r="K65" s="55"/>
      <c r="L65" s="55"/>
      <c r="M65" s="55"/>
      <c r="N65" s="55"/>
      <c r="O65" s="55"/>
      <c r="P65" s="55"/>
      <c r="Q65" s="55"/>
      <c r="R65" s="55"/>
      <c r="S65" s="153"/>
      <c r="T65" s="152"/>
      <c r="U65" s="152"/>
    </row>
    <row r="66" spans="3:21" s="8" customFormat="1" ht="12.75">
      <c r="C66" s="8" t="s">
        <v>276</v>
      </c>
      <c r="E66" s="55"/>
      <c r="F66" s="158"/>
      <c r="G66" s="55"/>
      <c r="H66" s="55"/>
      <c r="I66" s="55"/>
      <c r="J66" s="55"/>
      <c r="K66" s="55">
        <v>5000</v>
      </c>
      <c r="L66" s="55"/>
      <c r="M66" s="55"/>
      <c r="N66" s="55"/>
      <c r="O66" s="55"/>
      <c r="P66" s="55"/>
      <c r="Q66" s="55"/>
      <c r="R66" s="55"/>
      <c r="S66" s="153"/>
      <c r="T66" s="152"/>
      <c r="U66" s="152"/>
    </row>
    <row r="67" spans="3:21" s="8" customFormat="1" ht="12.75">
      <c r="C67" s="8" t="s">
        <v>277</v>
      </c>
      <c r="E67" s="55"/>
      <c r="F67" s="158"/>
      <c r="G67" s="55"/>
      <c r="H67" s="55"/>
      <c r="I67" s="55"/>
      <c r="J67" s="55"/>
      <c r="K67" s="55">
        <v>3000</v>
      </c>
      <c r="L67" s="55"/>
      <c r="M67" s="55"/>
      <c r="N67" s="55"/>
      <c r="O67" s="55"/>
      <c r="P67" s="55"/>
      <c r="Q67" s="55"/>
      <c r="R67" s="55"/>
      <c r="S67" s="153"/>
      <c r="T67" s="152"/>
      <c r="U67" s="152"/>
    </row>
    <row r="68" spans="3:21" s="8" customFormat="1" ht="12.75">
      <c r="C68" s="8" t="s">
        <v>278</v>
      </c>
      <c r="E68" s="55"/>
      <c r="F68" s="158"/>
      <c r="G68" s="55"/>
      <c r="H68" s="55"/>
      <c r="I68" s="55"/>
      <c r="J68" s="55"/>
      <c r="K68" s="55"/>
      <c r="L68" s="55">
        <v>5000</v>
      </c>
      <c r="M68" s="55"/>
      <c r="N68" s="55"/>
      <c r="O68" s="55"/>
      <c r="P68" s="55"/>
      <c r="Q68" s="55"/>
      <c r="R68" s="55"/>
      <c r="S68" s="153"/>
      <c r="T68" s="152"/>
      <c r="U68" s="152"/>
    </row>
    <row r="69" spans="3:21" s="8" customFormat="1" ht="12.75">
      <c r="C69" s="8" t="s">
        <v>279</v>
      </c>
      <c r="E69" s="55"/>
      <c r="F69" s="158"/>
      <c r="G69" s="55"/>
      <c r="H69" s="55"/>
      <c r="I69" s="55"/>
      <c r="J69" s="55"/>
      <c r="K69" s="55"/>
      <c r="L69" s="55"/>
      <c r="M69" s="55">
        <v>5000</v>
      </c>
      <c r="N69" s="55"/>
      <c r="O69" s="55"/>
      <c r="P69" s="55"/>
      <c r="Q69" s="55"/>
      <c r="R69" s="55"/>
      <c r="S69" s="153"/>
      <c r="T69" s="152"/>
      <c r="U69" s="152"/>
    </row>
    <row r="70" spans="3:21" s="8" customFormat="1" ht="12.75">
      <c r="C70" s="8" t="s">
        <v>280</v>
      </c>
      <c r="E70" s="55"/>
      <c r="F70" s="158"/>
      <c r="G70" s="55"/>
      <c r="H70" s="55"/>
      <c r="I70" s="55"/>
      <c r="J70" s="55"/>
      <c r="K70" s="55"/>
      <c r="L70" s="55"/>
      <c r="M70" s="55">
        <v>5000</v>
      </c>
      <c r="N70" s="55"/>
      <c r="O70" s="55"/>
      <c r="P70" s="55"/>
      <c r="Q70" s="55"/>
      <c r="R70" s="55"/>
      <c r="S70" s="153"/>
      <c r="T70" s="152"/>
      <c r="U70" s="152"/>
    </row>
    <row r="71" spans="3:21" s="8" customFormat="1" ht="12.75">
      <c r="C71" s="8" t="s">
        <v>281</v>
      </c>
      <c r="E71" s="55"/>
      <c r="F71" s="158"/>
      <c r="G71" s="55"/>
      <c r="H71" s="55"/>
      <c r="I71" s="55"/>
      <c r="J71" s="55"/>
      <c r="K71" s="55"/>
      <c r="L71" s="55"/>
      <c r="M71" s="55">
        <v>5000</v>
      </c>
      <c r="N71" s="55"/>
      <c r="O71" s="55"/>
      <c r="P71" s="55"/>
      <c r="Q71" s="55"/>
      <c r="R71" s="55"/>
      <c r="S71" s="153"/>
      <c r="T71" s="152"/>
      <c r="U71" s="152"/>
    </row>
    <row r="72" spans="3:21" s="8" customFormat="1" ht="12.75">
      <c r="C72" s="8" t="s">
        <v>282</v>
      </c>
      <c r="E72" s="55"/>
      <c r="F72" s="158"/>
      <c r="G72" s="55"/>
      <c r="H72" s="55"/>
      <c r="I72" s="55"/>
      <c r="J72" s="55"/>
      <c r="K72" s="55"/>
      <c r="L72" s="55"/>
      <c r="M72" s="55"/>
      <c r="N72" s="55">
        <v>5000</v>
      </c>
      <c r="O72" s="55"/>
      <c r="P72" s="55"/>
      <c r="Q72" s="55"/>
      <c r="R72" s="55"/>
      <c r="S72" s="153"/>
      <c r="T72" s="152"/>
      <c r="U72" s="152"/>
    </row>
    <row r="73" spans="3:21" s="8" customFormat="1" ht="12.75">
      <c r="C73" s="8" t="s">
        <v>283</v>
      </c>
      <c r="E73" s="55"/>
      <c r="F73" s="158"/>
      <c r="G73" s="55"/>
      <c r="H73" s="55"/>
      <c r="I73" s="55"/>
      <c r="J73" s="55"/>
      <c r="K73" s="55"/>
      <c r="L73" s="55"/>
      <c r="M73" s="55"/>
      <c r="N73" s="55">
        <v>5000</v>
      </c>
      <c r="O73" s="55"/>
      <c r="P73" s="55"/>
      <c r="Q73" s="55"/>
      <c r="R73" s="55"/>
      <c r="S73" s="153"/>
      <c r="T73" s="152"/>
      <c r="U73" s="152"/>
    </row>
    <row r="74" spans="3:21" s="8" customFormat="1" ht="12.75">
      <c r="C74" s="8" t="s">
        <v>284</v>
      </c>
      <c r="E74" s="55"/>
      <c r="F74" s="158"/>
      <c r="G74" s="55"/>
      <c r="H74" s="55"/>
      <c r="I74" s="55"/>
      <c r="J74" s="55"/>
      <c r="K74" s="55"/>
      <c r="L74" s="55"/>
      <c r="M74" s="55"/>
      <c r="N74" s="55">
        <v>5000</v>
      </c>
      <c r="O74" s="55"/>
      <c r="P74" s="55"/>
      <c r="Q74" s="55"/>
      <c r="R74" s="55"/>
      <c r="S74" s="153"/>
      <c r="T74" s="152"/>
      <c r="U74" s="152"/>
    </row>
    <row r="75" spans="3:21" s="8" customFormat="1" ht="12.75">
      <c r="C75" s="8" t="s">
        <v>285</v>
      </c>
      <c r="E75" s="55"/>
      <c r="F75" s="158"/>
      <c r="G75" s="55"/>
      <c r="H75" s="55"/>
      <c r="I75" s="55"/>
      <c r="J75" s="55"/>
      <c r="K75" s="55"/>
      <c r="L75" s="55"/>
      <c r="M75" s="55"/>
      <c r="N75" s="55"/>
      <c r="O75" s="55">
        <v>5000</v>
      </c>
      <c r="P75" s="55"/>
      <c r="Q75" s="55"/>
      <c r="R75" s="55"/>
      <c r="S75" s="153"/>
      <c r="T75" s="152"/>
      <c r="U75" s="152"/>
    </row>
    <row r="76" spans="3:21" s="8" customFormat="1" ht="12.75">
      <c r="C76" s="8" t="s">
        <v>286</v>
      </c>
      <c r="E76" s="55"/>
      <c r="F76" s="158"/>
      <c r="G76" s="55"/>
      <c r="H76" s="55"/>
      <c r="I76" s="55"/>
      <c r="J76" s="55"/>
      <c r="K76" s="55"/>
      <c r="L76" s="55"/>
      <c r="M76" s="55"/>
      <c r="N76" s="55"/>
      <c r="O76" s="55">
        <v>5000</v>
      </c>
      <c r="P76" s="55"/>
      <c r="Q76" s="55"/>
      <c r="R76" s="55"/>
      <c r="S76" s="153"/>
      <c r="T76" s="152"/>
      <c r="U76" s="152"/>
    </row>
    <row r="77" spans="3:21" s="8" customFormat="1" ht="12.75">
      <c r="C77" s="8" t="s">
        <v>287</v>
      </c>
      <c r="E77" s="55"/>
      <c r="F77" s="158">
        <v>1000</v>
      </c>
      <c r="G77" s="55"/>
      <c r="H77" s="55"/>
      <c r="I77" s="55"/>
      <c r="J77" s="55"/>
      <c r="K77" s="55"/>
      <c r="L77" s="55"/>
      <c r="M77" s="55"/>
      <c r="N77" s="55"/>
      <c r="O77" s="55">
        <v>10000</v>
      </c>
      <c r="P77" s="55"/>
      <c r="Q77" s="55"/>
      <c r="R77" s="55"/>
      <c r="S77" s="153"/>
      <c r="T77" s="152"/>
      <c r="U77" s="152"/>
    </row>
    <row r="78" spans="3:21" s="8" customFormat="1" ht="12.75">
      <c r="C78" s="8" t="s">
        <v>288</v>
      </c>
      <c r="E78" s="55"/>
      <c r="F78" s="158"/>
      <c r="G78" s="55"/>
      <c r="H78" s="55"/>
      <c r="I78" s="55"/>
      <c r="J78" s="55"/>
      <c r="K78" s="55"/>
      <c r="L78" s="55"/>
      <c r="M78" s="55"/>
      <c r="N78" s="55"/>
      <c r="O78" s="55"/>
      <c r="P78" s="55">
        <v>2500</v>
      </c>
      <c r="Q78" s="55"/>
      <c r="R78" s="55"/>
      <c r="S78" s="153"/>
      <c r="T78" s="152"/>
      <c r="U78" s="152"/>
    </row>
    <row r="79" spans="3:21" s="8" customFormat="1" ht="12.75">
      <c r="C79" s="8" t="s">
        <v>289</v>
      </c>
      <c r="E79" s="55"/>
      <c r="F79" s="158"/>
      <c r="G79" s="55"/>
      <c r="H79" s="55"/>
      <c r="I79" s="55"/>
      <c r="J79" s="55"/>
      <c r="K79" s="55"/>
      <c r="L79" s="55"/>
      <c r="M79" s="55"/>
      <c r="N79" s="55"/>
      <c r="O79" s="55"/>
      <c r="P79" s="55">
        <v>5000</v>
      </c>
      <c r="Q79" s="55"/>
      <c r="R79" s="55"/>
      <c r="S79" s="153"/>
      <c r="T79" s="152"/>
      <c r="U79" s="152"/>
    </row>
    <row r="80" spans="3:21" s="8" customFormat="1" ht="12.75">
      <c r="C80" s="8" t="s">
        <v>290</v>
      </c>
      <c r="E80" s="55"/>
      <c r="F80" s="158"/>
      <c r="G80" s="55"/>
      <c r="H80" s="55"/>
      <c r="I80" s="55"/>
      <c r="J80" s="55"/>
      <c r="K80" s="55"/>
      <c r="L80" s="55"/>
      <c r="M80" s="55"/>
      <c r="N80" s="55"/>
      <c r="O80" s="55"/>
      <c r="P80" s="55">
        <v>500</v>
      </c>
      <c r="Q80" s="55"/>
      <c r="R80" s="55"/>
      <c r="S80" s="153"/>
      <c r="T80" s="152"/>
      <c r="U80" s="152"/>
    </row>
    <row r="81" spans="3:21" s="8" customFormat="1" ht="12.75">
      <c r="C81" s="8" t="s">
        <v>140</v>
      </c>
      <c r="E81" s="55"/>
      <c r="F81" s="158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>
        <v>5000</v>
      </c>
      <c r="R81" s="55"/>
      <c r="S81" s="153"/>
      <c r="T81" s="152"/>
      <c r="U81" s="152"/>
    </row>
    <row r="82" spans="3:21" s="8" customFormat="1" ht="12.75">
      <c r="C82" s="8" t="s">
        <v>291</v>
      </c>
      <c r="E82" s="55"/>
      <c r="F82" s="158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>
        <v>5000</v>
      </c>
      <c r="R82" s="55"/>
      <c r="S82" s="153"/>
      <c r="T82" s="152"/>
      <c r="U82" s="152"/>
    </row>
    <row r="83" spans="3:21" s="8" customFormat="1" ht="12.75">
      <c r="C83" s="8" t="s">
        <v>292</v>
      </c>
      <c r="E83" s="55"/>
      <c r="F83" s="158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>
        <v>5000</v>
      </c>
      <c r="R83" s="55"/>
      <c r="S83" s="153"/>
      <c r="T83" s="152"/>
      <c r="U83" s="152"/>
    </row>
    <row r="84" spans="3:21" s="8" customFormat="1" ht="12.75">
      <c r="C84" s="8" t="s">
        <v>293</v>
      </c>
      <c r="E84" s="55"/>
      <c r="F84" s="158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>
        <v>5000</v>
      </c>
      <c r="S84" s="153"/>
      <c r="T84" s="152"/>
      <c r="U84" s="152"/>
    </row>
    <row r="85" spans="3:21" s="8" customFormat="1" ht="12.75">
      <c r="C85" s="8" t="s">
        <v>294</v>
      </c>
      <c r="E85" s="55"/>
      <c r="F85" s="158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>
        <v>5000</v>
      </c>
      <c r="S85" s="153"/>
      <c r="T85" s="152"/>
      <c r="U85" s="152"/>
    </row>
    <row r="86" spans="3:21" s="8" customFormat="1" ht="12.75">
      <c r="C86" s="8" t="s">
        <v>148</v>
      </c>
      <c r="E86" s="55"/>
      <c r="F86" s="158"/>
      <c r="G86" s="55"/>
      <c r="H86" s="55"/>
      <c r="I86" s="55"/>
      <c r="J86" s="55"/>
      <c r="K86" s="55"/>
      <c r="L86" s="55"/>
      <c r="M86" s="55"/>
      <c r="N86" s="55"/>
      <c r="O86" s="55"/>
      <c r="P86" s="55">
        <v>24000</v>
      </c>
      <c r="Q86" s="55"/>
      <c r="R86" s="55"/>
      <c r="S86" s="153"/>
      <c r="T86" s="152"/>
      <c r="U86" s="152"/>
    </row>
    <row r="87" spans="3:21" s="8" customFormat="1" ht="12.75">
      <c r="C87" s="8" t="s">
        <v>152</v>
      </c>
      <c r="E87" s="55"/>
      <c r="F87" s="158"/>
      <c r="G87" s="55"/>
      <c r="H87" s="55"/>
      <c r="I87" s="55"/>
      <c r="J87" s="55"/>
      <c r="K87" s="55"/>
      <c r="L87" s="55"/>
      <c r="M87" s="55"/>
      <c r="N87" s="55">
        <v>8000</v>
      </c>
      <c r="O87" s="55"/>
      <c r="P87" s="55"/>
      <c r="Q87" s="55"/>
      <c r="R87" s="55"/>
      <c r="S87" s="153"/>
      <c r="T87" s="152"/>
      <c r="U87" s="152"/>
    </row>
    <row r="88" spans="3:21" s="8" customFormat="1" ht="12.75">
      <c r="C88" s="8" t="s">
        <v>149</v>
      </c>
      <c r="E88" s="55"/>
      <c r="F88" s="158"/>
      <c r="G88" s="55"/>
      <c r="H88" s="55"/>
      <c r="I88" s="55"/>
      <c r="J88" s="55">
        <v>50000</v>
      </c>
      <c r="K88" s="55">
        <v>50000</v>
      </c>
      <c r="L88" s="55">
        <v>50000</v>
      </c>
      <c r="M88" s="55"/>
      <c r="N88" s="55"/>
      <c r="O88" s="55"/>
      <c r="P88" s="55"/>
      <c r="Q88" s="55"/>
      <c r="R88" s="55"/>
      <c r="S88" s="153"/>
      <c r="T88" s="152"/>
      <c r="U88" s="152"/>
    </row>
    <row r="89" spans="3:21" s="8" customFormat="1" ht="12.75">
      <c r="C89" s="8" t="s">
        <v>151</v>
      </c>
      <c r="E89" s="55">
        <v>10000</v>
      </c>
      <c r="F89" s="158">
        <v>2000</v>
      </c>
      <c r="G89" s="55">
        <v>30000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153"/>
      <c r="T89" s="152"/>
      <c r="U89" s="152"/>
    </row>
    <row r="90" spans="3:21" s="8" customFormat="1" ht="12.75">
      <c r="C90" s="8" t="s">
        <v>295</v>
      </c>
      <c r="E90" s="55"/>
      <c r="F90" s="158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151"/>
      <c r="T90" s="152"/>
      <c r="U90" s="152"/>
    </row>
    <row r="91" spans="3:21" s="8" customFormat="1" ht="12.75">
      <c r="C91" s="8" t="s">
        <v>296</v>
      </c>
      <c r="E91" s="55"/>
      <c r="F91" s="158"/>
      <c r="G91" s="55"/>
      <c r="H91" s="55"/>
      <c r="I91" s="55"/>
      <c r="J91" s="55"/>
      <c r="K91" s="55"/>
      <c r="L91" s="55"/>
      <c r="M91" s="55"/>
      <c r="N91" s="55"/>
      <c r="O91" s="55">
        <v>1500</v>
      </c>
      <c r="P91" s="55"/>
      <c r="Q91" s="55"/>
      <c r="R91" s="55"/>
      <c r="S91" s="153"/>
      <c r="T91" s="152"/>
      <c r="U91" s="152"/>
    </row>
    <row r="92" spans="3:21" s="8" customFormat="1" ht="12.75">
      <c r="C92" s="8" t="s">
        <v>297</v>
      </c>
      <c r="E92" s="55"/>
      <c r="F92" s="158"/>
      <c r="G92" s="55"/>
      <c r="H92" s="55"/>
      <c r="I92" s="55"/>
      <c r="J92" s="55"/>
      <c r="K92" s="55"/>
      <c r="L92" s="55"/>
      <c r="M92" s="55"/>
      <c r="N92" s="55"/>
      <c r="O92" s="55">
        <v>5000</v>
      </c>
      <c r="P92" s="55"/>
      <c r="Q92" s="55"/>
      <c r="R92" s="55"/>
      <c r="S92" s="153"/>
      <c r="T92" s="152"/>
      <c r="U92" s="152"/>
    </row>
    <row r="93" spans="3:21" s="8" customFormat="1" ht="12.75">
      <c r="C93" s="8" t="s">
        <v>298</v>
      </c>
      <c r="E93" s="55"/>
      <c r="F93" s="158"/>
      <c r="G93" s="55"/>
      <c r="H93" s="55"/>
      <c r="I93" s="55"/>
      <c r="J93" s="55"/>
      <c r="K93" s="55"/>
      <c r="L93" s="55"/>
      <c r="M93" s="55"/>
      <c r="N93" s="55"/>
      <c r="O93" s="55">
        <v>5000</v>
      </c>
      <c r="P93" s="55"/>
      <c r="Q93" s="55"/>
      <c r="R93" s="55"/>
      <c r="S93" s="153"/>
      <c r="T93" s="152"/>
      <c r="U93" s="152"/>
    </row>
    <row r="94" spans="3:21" s="8" customFormat="1" ht="12.75">
      <c r="C94" s="8" t="s">
        <v>299</v>
      </c>
      <c r="E94" s="55"/>
      <c r="F94" s="158"/>
      <c r="G94" s="55"/>
      <c r="H94" s="55"/>
      <c r="I94" s="55"/>
      <c r="J94" s="55"/>
      <c r="K94" s="55"/>
      <c r="L94" s="55"/>
      <c r="M94" s="55"/>
      <c r="N94" s="55"/>
      <c r="O94" s="55"/>
      <c r="P94" s="55">
        <v>5000</v>
      </c>
      <c r="Q94" s="55"/>
      <c r="R94" s="55"/>
      <c r="S94" s="153"/>
      <c r="T94" s="152"/>
      <c r="U94" s="152"/>
    </row>
    <row r="95" spans="3:21" s="8" customFormat="1" ht="12.75">
      <c r="C95" s="8" t="s">
        <v>153</v>
      </c>
      <c r="E95" s="55"/>
      <c r="F95" s="158"/>
      <c r="G95" s="55">
        <v>100000</v>
      </c>
      <c r="H95" s="55">
        <v>100000</v>
      </c>
      <c r="I95" s="55">
        <v>100000</v>
      </c>
      <c r="J95" s="55">
        <v>100000</v>
      </c>
      <c r="K95" s="55"/>
      <c r="L95" s="55"/>
      <c r="M95" s="55"/>
      <c r="N95" s="55"/>
      <c r="O95" s="55"/>
      <c r="P95" s="55"/>
      <c r="Q95" s="55"/>
      <c r="R95" s="55"/>
      <c r="S95" s="153"/>
      <c r="T95" s="152"/>
      <c r="U95" s="152"/>
    </row>
    <row r="96" spans="3:21" ht="13.5" thickBot="1">
      <c r="C96" s="70" t="s">
        <v>173</v>
      </c>
      <c r="D96" s="62"/>
      <c r="E96" s="42">
        <f aca="true" t="shared" si="0" ref="E96:R96">SUM(E46:E95)</f>
        <v>10000</v>
      </c>
      <c r="F96" s="42">
        <f t="shared" si="0"/>
        <v>183000</v>
      </c>
      <c r="G96" s="43">
        <f t="shared" si="0"/>
        <v>168000</v>
      </c>
      <c r="H96" s="43">
        <f t="shared" si="0"/>
        <v>139000</v>
      </c>
      <c r="I96" s="43">
        <f t="shared" si="0"/>
        <v>132000</v>
      </c>
      <c r="J96" s="43">
        <f t="shared" si="0"/>
        <v>160000</v>
      </c>
      <c r="K96" s="43">
        <f t="shared" si="0"/>
        <v>58000</v>
      </c>
      <c r="L96" s="43">
        <f t="shared" si="0"/>
        <v>55000</v>
      </c>
      <c r="M96" s="43">
        <f t="shared" si="0"/>
        <v>15000</v>
      </c>
      <c r="N96" s="61">
        <f t="shared" si="0"/>
        <v>23000</v>
      </c>
      <c r="O96" s="61">
        <f t="shared" si="0"/>
        <v>31500</v>
      </c>
      <c r="P96" s="61">
        <f t="shared" si="0"/>
        <v>37000</v>
      </c>
      <c r="Q96" s="61">
        <f t="shared" si="0"/>
        <v>15000</v>
      </c>
      <c r="R96" s="61">
        <f t="shared" si="0"/>
        <v>10000</v>
      </c>
      <c r="S96" s="68"/>
      <c r="T96" s="51"/>
      <c r="U96" s="51"/>
    </row>
    <row r="97" spans="3:21" ht="13.5" thickTop="1">
      <c r="C97" s="8"/>
      <c r="E97" s="60"/>
      <c r="F97" s="160"/>
      <c r="G97" s="55"/>
      <c r="H97" s="55"/>
      <c r="I97" s="55"/>
      <c r="J97" s="55"/>
      <c r="K97" s="55"/>
      <c r="L97" s="55"/>
      <c r="M97" s="55"/>
      <c r="N97" s="58"/>
      <c r="O97" s="58"/>
      <c r="P97" s="58"/>
      <c r="Q97" s="58"/>
      <c r="R97" s="58"/>
      <c r="S97" s="57"/>
      <c r="T97" s="3"/>
      <c r="U97" s="3"/>
    </row>
    <row r="98" spans="5:21" ht="12.75">
      <c r="E98" s="12"/>
      <c r="F98" s="161"/>
      <c r="G98" s="15"/>
      <c r="H98" s="15"/>
      <c r="I98" s="15"/>
      <c r="J98" s="15"/>
      <c r="K98" s="15"/>
      <c r="L98" s="15"/>
      <c r="M98" s="15"/>
      <c r="N98" s="12"/>
      <c r="O98" s="12"/>
      <c r="P98" s="12"/>
      <c r="Q98" s="12"/>
      <c r="R98" s="12"/>
      <c r="T98" s="6"/>
      <c r="U98" s="3"/>
    </row>
    <row r="99" spans="3:21" ht="13.5" thickBot="1">
      <c r="C99" s="70" t="s">
        <v>246</v>
      </c>
      <c r="D99" s="62"/>
      <c r="E99" s="53">
        <f aca="true" t="shared" si="1" ref="E99:S99">E17+E25+E32+E43+E96</f>
        <v>1068500</v>
      </c>
      <c r="F99" s="53">
        <f t="shared" si="1"/>
        <v>5431000</v>
      </c>
      <c r="G99" s="53">
        <f t="shared" si="1"/>
        <v>1774500</v>
      </c>
      <c r="H99" s="53">
        <f t="shared" si="1"/>
        <v>1365500</v>
      </c>
      <c r="I99" s="53">
        <f t="shared" si="1"/>
        <v>268500</v>
      </c>
      <c r="J99" s="53">
        <f t="shared" si="1"/>
        <v>195000</v>
      </c>
      <c r="K99" s="53">
        <f t="shared" si="1"/>
        <v>58000</v>
      </c>
      <c r="L99" s="53">
        <f t="shared" si="1"/>
        <v>55000</v>
      </c>
      <c r="M99" s="53">
        <f t="shared" si="1"/>
        <v>115000</v>
      </c>
      <c r="N99" s="53">
        <f t="shared" si="1"/>
        <v>23000</v>
      </c>
      <c r="O99" s="53">
        <f t="shared" si="1"/>
        <v>31500</v>
      </c>
      <c r="P99" s="53">
        <f t="shared" si="1"/>
        <v>37000</v>
      </c>
      <c r="Q99" s="53">
        <f t="shared" si="1"/>
        <v>15000</v>
      </c>
      <c r="R99" s="53">
        <f t="shared" si="1"/>
        <v>25000</v>
      </c>
      <c r="S99" s="53">
        <f t="shared" si="1"/>
        <v>0</v>
      </c>
      <c r="T99" s="69"/>
      <c r="U99" s="63"/>
    </row>
    <row r="100" spans="3:18" ht="13.5" thickTop="1">
      <c r="C100" s="8"/>
      <c r="E100" s="15"/>
      <c r="F100" s="158"/>
      <c r="G100" s="15"/>
      <c r="H100" s="15"/>
      <c r="I100" s="15"/>
      <c r="J100" s="15"/>
      <c r="K100" s="15"/>
      <c r="L100" s="15"/>
      <c r="M100" s="15"/>
      <c r="N100" s="12"/>
      <c r="O100" s="12"/>
      <c r="P100" s="12"/>
      <c r="Q100" s="12"/>
      <c r="R100" s="12"/>
    </row>
    <row r="101" spans="2:18" ht="12.75">
      <c r="B101" s="1" t="s">
        <v>87</v>
      </c>
      <c r="C101" s="8"/>
      <c r="E101" s="15"/>
      <c r="F101" s="158"/>
      <c r="G101" s="15"/>
      <c r="H101" s="15"/>
      <c r="I101" s="15"/>
      <c r="J101" s="15"/>
      <c r="K101" s="15"/>
      <c r="L101" s="15"/>
      <c r="M101" s="15"/>
      <c r="N101" s="12"/>
      <c r="O101" s="12"/>
      <c r="P101" s="12"/>
      <c r="Q101" s="12"/>
      <c r="R101" s="12"/>
    </row>
    <row r="102" spans="2:20" ht="12.75">
      <c r="B102" s="1"/>
      <c r="C102" s="8" t="s">
        <v>234</v>
      </c>
      <c r="E102" s="55">
        <v>3500</v>
      </c>
      <c r="F102" s="158">
        <v>161000</v>
      </c>
      <c r="G102" s="55">
        <v>274500</v>
      </c>
      <c r="H102" s="55">
        <v>165500</v>
      </c>
      <c r="I102" s="55">
        <v>268500</v>
      </c>
      <c r="J102" s="55">
        <v>195000</v>
      </c>
      <c r="K102" s="55">
        <v>58000</v>
      </c>
      <c r="L102" s="55">
        <v>55000</v>
      </c>
      <c r="M102" s="55">
        <v>115000</v>
      </c>
      <c r="N102" s="12">
        <v>23000</v>
      </c>
      <c r="O102" s="12">
        <v>31500</v>
      </c>
      <c r="P102" s="12">
        <v>37000</v>
      </c>
      <c r="Q102" s="12">
        <v>15000</v>
      </c>
      <c r="R102" s="12">
        <v>25000</v>
      </c>
      <c r="S102" s="12">
        <v>0</v>
      </c>
      <c r="T102" s="51"/>
    </row>
    <row r="103" spans="2:20" ht="12.75">
      <c r="B103" s="1"/>
      <c r="C103" s="8" t="s">
        <v>121</v>
      </c>
      <c r="E103" s="55">
        <v>10000</v>
      </c>
      <c r="F103" s="158">
        <v>125000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/>
      <c r="N103" s="12"/>
      <c r="O103" s="12"/>
      <c r="P103" s="12"/>
      <c r="Q103" s="12"/>
      <c r="R103" s="12"/>
      <c r="T103" s="51"/>
    </row>
    <row r="104" spans="2:20" ht="12.75">
      <c r="B104" s="1"/>
      <c r="C104" s="8" t="s">
        <v>88</v>
      </c>
      <c r="E104" s="55">
        <v>55000</v>
      </c>
      <c r="F104" s="158">
        <v>145000</v>
      </c>
      <c r="G104" s="55">
        <v>1500000</v>
      </c>
      <c r="H104" s="55">
        <v>1200000</v>
      </c>
      <c r="I104" s="55">
        <v>0</v>
      </c>
      <c r="J104" s="55">
        <v>0</v>
      </c>
      <c r="K104" s="55">
        <v>0</v>
      </c>
      <c r="L104" s="55">
        <v>0</v>
      </c>
      <c r="M104" s="55"/>
      <c r="N104" s="12"/>
      <c r="O104" s="12"/>
      <c r="P104" s="12"/>
      <c r="Q104" s="12"/>
      <c r="R104" s="12"/>
      <c r="T104" s="51"/>
    </row>
    <row r="105" spans="2:20" ht="12.75">
      <c r="B105" s="1"/>
      <c r="C105" s="8" t="s">
        <v>89</v>
      </c>
      <c r="E105" s="55">
        <v>1000000</v>
      </c>
      <c r="F105" s="158">
        <v>5000000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/>
      <c r="N105" s="12"/>
      <c r="O105" s="12"/>
      <c r="P105" s="12"/>
      <c r="Q105" s="12"/>
      <c r="R105" s="12"/>
      <c r="T105" s="51"/>
    </row>
    <row r="106" spans="3:20" ht="12.75">
      <c r="C106" s="8" t="s">
        <v>90</v>
      </c>
      <c r="E106" s="55">
        <v>0</v>
      </c>
      <c r="F106" s="158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/>
      <c r="N106" s="12"/>
      <c r="O106" s="12"/>
      <c r="P106" s="12"/>
      <c r="Q106" s="12"/>
      <c r="R106" s="12"/>
      <c r="T106" s="51"/>
    </row>
    <row r="107" spans="3:20" ht="13.5" thickBot="1">
      <c r="C107" s="84" t="s">
        <v>235</v>
      </c>
      <c r="D107" s="85"/>
      <c r="E107" s="86">
        <f aca="true" t="shared" si="2" ref="E107:S107">SUM(E102:E106)</f>
        <v>1068500</v>
      </c>
      <c r="F107" s="42">
        <f t="shared" si="2"/>
        <v>5431000</v>
      </c>
      <c r="G107" s="86">
        <f t="shared" si="2"/>
        <v>1774500</v>
      </c>
      <c r="H107" s="86">
        <f t="shared" si="2"/>
        <v>1365500</v>
      </c>
      <c r="I107" s="86">
        <f t="shared" si="2"/>
        <v>268500</v>
      </c>
      <c r="J107" s="86">
        <f t="shared" si="2"/>
        <v>195000</v>
      </c>
      <c r="K107" s="86">
        <f t="shared" si="2"/>
        <v>58000</v>
      </c>
      <c r="L107" s="86">
        <f t="shared" si="2"/>
        <v>55000</v>
      </c>
      <c r="M107" s="87">
        <f t="shared" si="2"/>
        <v>115000</v>
      </c>
      <c r="N107" s="87">
        <f t="shared" si="2"/>
        <v>23000</v>
      </c>
      <c r="O107" s="87">
        <f t="shared" si="2"/>
        <v>31500</v>
      </c>
      <c r="P107" s="87">
        <f t="shared" si="2"/>
        <v>37000</v>
      </c>
      <c r="Q107" s="87">
        <f t="shared" si="2"/>
        <v>15000</v>
      </c>
      <c r="R107" s="87">
        <f t="shared" si="2"/>
        <v>25000</v>
      </c>
      <c r="S107" s="88">
        <f t="shared" si="2"/>
        <v>0</v>
      </c>
      <c r="T107" s="69"/>
    </row>
    <row r="108" spans="3:20" s="57" customFormat="1" ht="13.5" thickTop="1">
      <c r="C108" s="80" t="s">
        <v>237</v>
      </c>
      <c r="D108" s="81"/>
      <c r="E108" s="82">
        <f>E99-E107</f>
        <v>0</v>
      </c>
      <c r="F108" s="162">
        <f aca="true" t="shared" si="3" ref="F108:S108">F99-F107</f>
        <v>0</v>
      </c>
      <c r="G108" s="82">
        <f t="shared" si="3"/>
        <v>0</v>
      </c>
      <c r="H108" s="82">
        <f t="shared" si="3"/>
        <v>0</v>
      </c>
      <c r="I108" s="82">
        <f t="shared" si="3"/>
        <v>0</v>
      </c>
      <c r="J108" s="82">
        <f t="shared" si="3"/>
        <v>0</v>
      </c>
      <c r="K108" s="82">
        <f t="shared" si="3"/>
        <v>0</v>
      </c>
      <c r="L108" s="82">
        <f t="shared" si="3"/>
        <v>0</v>
      </c>
      <c r="M108" s="82">
        <f t="shared" si="3"/>
        <v>0</v>
      </c>
      <c r="N108" s="82">
        <f t="shared" si="3"/>
        <v>0</v>
      </c>
      <c r="O108" s="82">
        <f t="shared" si="3"/>
        <v>0</v>
      </c>
      <c r="P108" s="82">
        <f t="shared" si="3"/>
        <v>0</v>
      </c>
      <c r="Q108" s="82">
        <f t="shared" si="3"/>
        <v>0</v>
      </c>
      <c r="R108" s="82">
        <f t="shared" si="3"/>
        <v>0</v>
      </c>
      <c r="S108" s="82">
        <f t="shared" si="3"/>
        <v>0</v>
      </c>
      <c r="T108" s="69"/>
    </row>
    <row r="109" spans="1:20" s="57" customFormat="1" ht="13.5" thickBot="1">
      <c r="A109" s="76"/>
      <c r="B109" s="76"/>
      <c r="C109" s="77"/>
      <c r="D109" s="76"/>
      <c r="E109" s="78"/>
      <c r="F109" s="163"/>
      <c r="G109" s="78"/>
      <c r="H109" s="78"/>
      <c r="I109" s="78"/>
      <c r="J109" s="78"/>
      <c r="K109" s="78"/>
      <c r="L109" s="78"/>
      <c r="M109" s="79"/>
      <c r="N109" s="79"/>
      <c r="O109" s="79"/>
      <c r="P109" s="79"/>
      <c r="Q109" s="79"/>
      <c r="R109" s="79"/>
      <c r="S109" s="76"/>
      <c r="T109" s="6"/>
    </row>
    <row r="110" spans="3:18" ht="12.75">
      <c r="C110" s="8"/>
      <c r="E110" s="12"/>
      <c r="F110" s="161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3.5" thickBot="1">
      <c r="A111" s="175" t="s">
        <v>84</v>
      </c>
      <c r="B111" s="175"/>
      <c r="C111" s="175"/>
      <c r="E111" s="12"/>
      <c r="F111" s="161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2:20" ht="12.75">
      <c r="B112" s="8" t="s">
        <v>233</v>
      </c>
      <c r="E112" s="60">
        <f>'HWY FUND'!N58</f>
        <v>415000</v>
      </c>
      <c r="F112" s="160">
        <f>'HWY FUND'!O58</f>
        <v>828000</v>
      </c>
      <c r="G112" s="60">
        <f>'HWY FUND'!P58</f>
        <v>1251500</v>
      </c>
      <c r="H112" s="60">
        <f>'HWY FUND'!Q58</f>
        <v>719000</v>
      </c>
      <c r="I112" s="60">
        <f>'HWY FUND'!R58</f>
        <v>118000</v>
      </c>
      <c r="J112" s="60">
        <f>'HWY FUND'!S58</f>
        <v>722000</v>
      </c>
      <c r="K112" s="60">
        <f>'HWY FUND'!T58</f>
        <v>532000</v>
      </c>
      <c r="L112" s="60">
        <f>'HWY FUND'!U58</f>
        <v>355000</v>
      </c>
      <c r="M112" s="60">
        <f>'HWY FUND'!V58</f>
        <v>56000</v>
      </c>
      <c r="N112" s="60">
        <f>'HWY FUND'!W58</f>
        <v>1080000</v>
      </c>
      <c r="O112" s="60">
        <f>'HWY FUND'!X58</f>
        <v>520000</v>
      </c>
      <c r="P112" s="60">
        <f>'HWY FUND'!Y58</f>
        <v>0</v>
      </c>
      <c r="Q112" s="60">
        <f>'HWY FUND'!Z58</f>
        <v>265000</v>
      </c>
      <c r="R112" s="60">
        <f>'HWY FUND'!AA58</f>
        <v>0</v>
      </c>
      <c r="S112" s="60">
        <f>'HWY FUND'!AB58</f>
        <v>0</v>
      </c>
      <c r="T112" s="51"/>
    </row>
    <row r="113" spans="3:18" ht="12.75">
      <c r="C113" s="8"/>
      <c r="E113" s="12"/>
      <c r="F113" s="161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2:18" ht="12.75">
      <c r="B114" s="8" t="s">
        <v>176</v>
      </c>
      <c r="C114" s="8"/>
      <c r="E114" s="12"/>
      <c r="F114" s="161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2:20" ht="12.75">
      <c r="B115" s="9"/>
      <c r="C115" s="8" t="s">
        <v>175</v>
      </c>
      <c r="E115" s="55">
        <v>1686000</v>
      </c>
      <c r="F115" s="158">
        <v>1800000</v>
      </c>
      <c r="G115" s="55">
        <v>1900000</v>
      </c>
      <c r="H115" s="55">
        <v>2000000</v>
      </c>
      <c r="I115" s="55">
        <v>2000000</v>
      </c>
      <c r="J115" s="55">
        <v>2100000</v>
      </c>
      <c r="K115" s="55">
        <v>2200000</v>
      </c>
      <c r="L115" s="60">
        <v>2200000</v>
      </c>
      <c r="M115" s="12">
        <v>2200000</v>
      </c>
      <c r="N115" s="12">
        <v>2200000</v>
      </c>
      <c r="O115" s="12">
        <v>2200000</v>
      </c>
      <c r="P115" s="12">
        <v>2200000</v>
      </c>
      <c r="Q115" s="12">
        <v>2300000</v>
      </c>
      <c r="R115" s="12">
        <v>2300000</v>
      </c>
      <c r="S115" s="12">
        <v>2300000</v>
      </c>
      <c r="T115" s="51"/>
    </row>
    <row r="116" spans="2:20" ht="13.5" thickBot="1">
      <c r="B116" s="9"/>
      <c r="C116" s="70" t="s">
        <v>245</v>
      </c>
      <c r="D116" s="62"/>
      <c r="E116" s="42">
        <f aca="true" t="shared" si="4" ref="E116:S116">SUM(E112:E115)</f>
        <v>2101000</v>
      </c>
      <c r="F116" s="42">
        <f t="shared" si="4"/>
        <v>2628000</v>
      </c>
      <c r="G116" s="42">
        <f t="shared" si="4"/>
        <v>3151500</v>
      </c>
      <c r="H116" s="42">
        <f t="shared" si="4"/>
        <v>2719000</v>
      </c>
      <c r="I116" s="42">
        <f t="shared" si="4"/>
        <v>2118000</v>
      </c>
      <c r="J116" s="42">
        <f t="shared" si="4"/>
        <v>2822000</v>
      </c>
      <c r="K116" s="42">
        <f t="shared" si="4"/>
        <v>2732000</v>
      </c>
      <c r="L116" s="42">
        <f t="shared" si="4"/>
        <v>2555000</v>
      </c>
      <c r="M116" s="61">
        <f t="shared" si="4"/>
        <v>2256000</v>
      </c>
      <c r="N116" s="61">
        <f t="shared" si="4"/>
        <v>3280000</v>
      </c>
      <c r="O116" s="61">
        <f t="shared" si="4"/>
        <v>2720000</v>
      </c>
      <c r="P116" s="61">
        <f t="shared" si="4"/>
        <v>2200000</v>
      </c>
      <c r="Q116" s="61">
        <f t="shared" si="4"/>
        <v>2565000</v>
      </c>
      <c r="R116" s="61">
        <f t="shared" si="4"/>
        <v>2300000</v>
      </c>
      <c r="S116" s="68">
        <f t="shared" si="4"/>
        <v>2300000</v>
      </c>
      <c r="T116" s="51"/>
    </row>
    <row r="117" spans="2:18" ht="13.5" thickTop="1">
      <c r="B117" s="9"/>
      <c r="E117" s="12"/>
      <c r="F117" s="161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2:18" ht="12.75">
      <c r="B118" s="9"/>
      <c r="E118" s="12"/>
      <c r="F118" s="161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2:18" ht="12.75">
      <c r="B119" s="1" t="s">
        <v>87</v>
      </c>
      <c r="C119" s="8"/>
      <c r="E119" s="12"/>
      <c r="F119" s="161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2:20" ht="12.75">
      <c r="B120" s="8"/>
      <c r="C120" s="8" t="s">
        <v>238</v>
      </c>
      <c r="E120" s="55">
        <f>E116</f>
        <v>2101000</v>
      </c>
      <c r="F120" s="158">
        <f aca="true" t="shared" si="5" ref="F120:S120">F116</f>
        <v>2628000</v>
      </c>
      <c r="G120" s="55">
        <f t="shared" si="5"/>
        <v>3151500</v>
      </c>
      <c r="H120" s="55">
        <f t="shared" si="5"/>
        <v>2719000</v>
      </c>
      <c r="I120" s="55">
        <f t="shared" si="5"/>
        <v>2118000</v>
      </c>
      <c r="J120" s="55">
        <f t="shared" si="5"/>
        <v>2822000</v>
      </c>
      <c r="K120" s="55">
        <f t="shared" si="5"/>
        <v>2732000</v>
      </c>
      <c r="L120" s="55">
        <f t="shared" si="5"/>
        <v>2555000</v>
      </c>
      <c r="M120" s="55">
        <f t="shared" si="5"/>
        <v>2256000</v>
      </c>
      <c r="N120" s="55">
        <f t="shared" si="5"/>
        <v>3280000</v>
      </c>
      <c r="O120" s="55">
        <f t="shared" si="5"/>
        <v>2720000</v>
      </c>
      <c r="P120" s="55">
        <f t="shared" si="5"/>
        <v>2200000</v>
      </c>
      <c r="Q120" s="55">
        <f t="shared" si="5"/>
        <v>2565000</v>
      </c>
      <c r="R120" s="55">
        <f t="shared" si="5"/>
        <v>2300000</v>
      </c>
      <c r="S120" s="55">
        <f t="shared" si="5"/>
        <v>2300000</v>
      </c>
      <c r="T120" s="51"/>
    </row>
    <row r="121" spans="2:20" ht="12.75">
      <c r="B121" s="1"/>
      <c r="C121" s="8" t="s">
        <v>88</v>
      </c>
      <c r="E121" s="60">
        <v>0</v>
      </c>
      <c r="F121" s="1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51"/>
    </row>
    <row r="122" spans="2:20" ht="12.75">
      <c r="B122" s="1"/>
      <c r="C122" s="8" t="s">
        <v>89</v>
      </c>
      <c r="E122" s="60">
        <v>0</v>
      </c>
      <c r="F122" s="1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T122" s="51"/>
    </row>
    <row r="123" spans="3:20" ht="12.75">
      <c r="C123" s="8" t="s">
        <v>90</v>
      </c>
      <c r="E123" s="60">
        <v>0</v>
      </c>
      <c r="F123" s="1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51"/>
    </row>
    <row r="124" spans="3:20" ht="13.5" thickBot="1">
      <c r="C124" s="84" t="s">
        <v>236</v>
      </c>
      <c r="D124" s="85"/>
      <c r="E124" s="89">
        <f aca="true" t="shared" si="6" ref="E124:S124">SUM(E120:E123)</f>
        <v>2101000</v>
      </c>
      <c r="F124" s="75">
        <f t="shared" si="6"/>
        <v>2628000</v>
      </c>
      <c r="G124" s="89">
        <f t="shared" si="6"/>
        <v>3151500</v>
      </c>
      <c r="H124" s="89">
        <f t="shared" si="6"/>
        <v>2719000</v>
      </c>
      <c r="I124" s="89">
        <f t="shared" si="6"/>
        <v>2118000</v>
      </c>
      <c r="J124" s="89">
        <f t="shared" si="6"/>
        <v>2822000</v>
      </c>
      <c r="K124" s="89">
        <f t="shared" si="6"/>
        <v>2732000</v>
      </c>
      <c r="L124" s="89">
        <f t="shared" si="6"/>
        <v>2555000</v>
      </c>
      <c r="M124" s="89">
        <f t="shared" si="6"/>
        <v>2256000</v>
      </c>
      <c r="N124" s="89">
        <f t="shared" si="6"/>
        <v>3280000</v>
      </c>
      <c r="O124" s="89">
        <f t="shared" si="6"/>
        <v>2720000</v>
      </c>
      <c r="P124" s="89">
        <f t="shared" si="6"/>
        <v>2200000</v>
      </c>
      <c r="Q124" s="89">
        <f t="shared" si="6"/>
        <v>2565000</v>
      </c>
      <c r="R124" s="89">
        <f t="shared" si="6"/>
        <v>2300000</v>
      </c>
      <c r="S124" s="88">
        <f t="shared" si="6"/>
        <v>2300000</v>
      </c>
      <c r="T124" s="51"/>
    </row>
    <row r="125" spans="3:19" ht="13.5" thickTop="1">
      <c r="C125" s="80" t="s">
        <v>239</v>
      </c>
      <c r="D125" s="90"/>
      <c r="E125" s="91">
        <f>E116-E124</f>
        <v>0</v>
      </c>
      <c r="F125" s="164">
        <f aca="true" t="shared" si="7" ref="F125:S125">F116-F124</f>
        <v>0</v>
      </c>
      <c r="G125" s="91">
        <f t="shared" si="7"/>
        <v>0</v>
      </c>
      <c r="H125" s="91">
        <f t="shared" si="7"/>
        <v>0</v>
      </c>
      <c r="I125" s="91">
        <f t="shared" si="7"/>
        <v>0</v>
      </c>
      <c r="J125" s="91">
        <f t="shared" si="7"/>
        <v>0</v>
      </c>
      <c r="K125" s="91">
        <f t="shared" si="7"/>
        <v>0</v>
      </c>
      <c r="L125" s="91">
        <f t="shared" si="7"/>
        <v>0</v>
      </c>
      <c r="M125" s="91">
        <f t="shared" si="7"/>
        <v>0</v>
      </c>
      <c r="N125" s="91">
        <f t="shared" si="7"/>
        <v>0</v>
      </c>
      <c r="O125" s="91">
        <f t="shared" si="7"/>
        <v>0</v>
      </c>
      <c r="P125" s="91">
        <f t="shared" si="7"/>
        <v>0</v>
      </c>
      <c r="Q125" s="91">
        <f t="shared" si="7"/>
        <v>0</v>
      </c>
      <c r="R125" s="91">
        <f t="shared" si="7"/>
        <v>0</v>
      </c>
      <c r="S125" s="91">
        <f t="shared" si="7"/>
        <v>0</v>
      </c>
    </row>
    <row r="126" spans="3:19" ht="12.75">
      <c r="C126" s="8"/>
      <c r="E126" s="83"/>
      <c r="F126" s="165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3"/>
    </row>
    <row r="127" spans="1:19" ht="13.5" thickBot="1">
      <c r="A127" s="92"/>
      <c r="B127" s="92"/>
      <c r="C127" s="93"/>
      <c r="D127" s="92"/>
      <c r="E127" s="94"/>
      <c r="F127" s="166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2"/>
    </row>
    <row r="128" spans="2:18" ht="12.75">
      <c r="B128" s="9"/>
      <c r="E128" s="12"/>
      <c r="F128" s="161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3.5" thickBot="1">
      <c r="A129" s="175" t="s">
        <v>85</v>
      </c>
      <c r="B129" s="175"/>
      <c r="C129" s="175"/>
      <c r="E129" s="12"/>
      <c r="F129" s="161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3:20" ht="12.75">
      <c r="C130" s="8" t="s">
        <v>86</v>
      </c>
      <c r="E130" s="60"/>
      <c r="F130" s="160"/>
      <c r="G130" s="60"/>
      <c r="H130" s="60">
        <v>1800000</v>
      </c>
      <c r="I130" s="60"/>
      <c r="J130" s="60"/>
      <c r="K130" s="60"/>
      <c r="L130" s="60"/>
      <c r="M130" s="12"/>
      <c r="N130" s="12"/>
      <c r="O130" s="12"/>
      <c r="P130" s="12"/>
      <c r="Q130" s="12"/>
      <c r="R130" s="12"/>
      <c r="T130" s="51"/>
    </row>
    <row r="131" spans="2:20" ht="12.75">
      <c r="B131" s="8"/>
      <c r="C131" s="8" t="s">
        <v>93</v>
      </c>
      <c r="E131" s="60"/>
      <c r="F131" s="160">
        <v>250000</v>
      </c>
      <c r="G131" s="60">
        <v>250000</v>
      </c>
      <c r="H131" s="60">
        <v>250000</v>
      </c>
      <c r="I131" s="60">
        <v>250000</v>
      </c>
      <c r="J131" s="60">
        <v>250000</v>
      </c>
      <c r="K131" s="60">
        <v>250000</v>
      </c>
      <c r="L131" s="60"/>
      <c r="M131" s="12"/>
      <c r="N131" s="12"/>
      <c r="O131" s="12"/>
      <c r="P131" s="12"/>
      <c r="Q131" s="12"/>
      <c r="R131" s="12"/>
      <c r="T131" s="51"/>
    </row>
    <row r="132" spans="2:20" ht="12.75">
      <c r="B132" s="8"/>
      <c r="C132" s="30" t="s">
        <v>242</v>
      </c>
      <c r="E132" s="60">
        <f>'WATER FUND'!H21</f>
        <v>0</v>
      </c>
      <c r="F132" s="160">
        <f>'WATER FUND'!I21</f>
        <v>42000</v>
      </c>
      <c r="G132" s="60">
        <f>'WATER FUND'!J21</f>
        <v>48000</v>
      </c>
      <c r="H132" s="60">
        <f>'WATER FUND'!K21</f>
        <v>0</v>
      </c>
      <c r="I132" s="60">
        <f>'WATER FUND'!L21</f>
        <v>0</v>
      </c>
      <c r="J132" s="60">
        <f>'WATER FUND'!M21</f>
        <v>0</v>
      </c>
      <c r="K132" s="60">
        <f>'WATER FUND'!N21</f>
        <v>45500</v>
      </c>
      <c r="L132" s="60">
        <f>'WATER FUND'!O21</f>
        <v>48000</v>
      </c>
      <c r="M132" s="60">
        <f>'WATER FUND'!P21</f>
        <v>0</v>
      </c>
      <c r="N132" s="60">
        <f>'WATER FUND'!Q21</f>
        <v>0</v>
      </c>
      <c r="O132" s="60">
        <f>'WATER FUND'!R21</f>
        <v>0</v>
      </c>
      <c r="P132" s="60">
        <f>'WATER FUND'!S21</f>
        <v>48500</v>
      </c>
      <c r="Q132" s="60">
        <f>'WATER FUND'!T21</f>
        <v>48000</v>
      </c>
      <c r="R132" s="60">
        <f>'WATER FUND'!U21</f>
        <v>0</v>
      </c>
      <c r="S132" s="60">
        <f>'WATER FUND'!V21</f>
        <v>0</v>
      </c>
      <c r="T132" s="51"/>
    </row>
    <row r="133" spans="2:20" ht="12.75">
      <c r="B133" s="8"/>
      <c r="C133" s="30" t="s">
        <v>243</v>
      </c>
      <c r="E133" s="60">
        <f>'WATER FUND'!H13</f>
        <v>12000</v>
      </c>
      <c r="F133" s="160">
        <f>'WATER FUND'!I13</f>
        <v>0</v>
      </c>
      <c r="G133" s="60">
        <f>'WATER FUND'!J13</f>
        <v>0</v>
      </c>
      <c r="H133" s="60">
        <f>'WATER FUND'!K13</f>
        <v>0</v>
      </c>
      <c r="I133" s="60">
        <f>'WATER FUND'!L13</f>
        <v>0</v>
      </c>
      <c r="J133" s="60">
        <f>'WATER FUND'!M13</f>
        <v>0</v>
      </c>
      <c r="K133" s="60">
        <f>'WATER FUND'!N13</f>
        <v>0</v>
      </c>
      <c r="L133" s="60">
        <f>'WATER FUND'!O13</f>
        <v>0</v>
      </c>
      <c r="M133" s="60">
        <f>'WATER FUND'!P13</f>
        <v>0</v>
      </c>
      <c r="N133" s="60">
        <f>'WATER FUND'!Q13</f>
        <v>0</v>
      </c>
      <c r="O133" s="60">
        <f>'WATER FUND'!R13</f>
        <v>0</v>
      </c>
      <c r="P133" s="60">
        <f>'WATER FUND'!S13</f>
        <v>0</v>
      </c>
      <c r="Q133" s="60">
        <f>'WATER FUND'!T13</f>
        <v>0</v>
      </c>
      <c r="R133" s="60">
        <f>'WATER FUND'!U13</f>
        <v>0</v>
      </c>
      <c r="S133" s="60">
        <f>'WATER FUND'!V13</f>
        <v>0</v>
      </c>
      <c r="T133" s="51"/>
    </row>
    <row r="134" spans="2:20" ht="13.5" thickBot="1">
      <c r="B134" s="8"/>
      <c r="C134" s="70" t="s">
        <v>244</v>
      </c>
      <c r="D134" s="62"/>
      <c r="E134" s="75">
        <f aca="true" t="shared" si="8" ref="E134:R134">SUM(E130:E133)</f>
        <v>12000</v>
      </c>
      <c r="F134" s="75">
        <f t="shared" si="8"/>
        <v>292000</v>
      </c>
      <c r="G134" s="75">
        <f t="shared" si="8"/>
        <v>298000</v>
      </c>
      <c r="H134" s="75">
        <f t="shared" si="8"/>
        <v>2050000</v>
      </c>
      <c r="I134" s="75">
        <f t="shared" si="8"/>
        <v>250000</v>
      </c>
      <c r="J134" s="75">
        <f t="shared" si="8"/>
        <v>250000</v>
      </c>
      <c r="K134" s="75">
        <f t="shared" si="8"/>
        <v>295500</v>
      </c>
      <c r="L134" s="75">
        <f t="shared" si="8"/>
        <v>48000</v>
      </c>
      <c r="M134" s="75">
        <f t="shared" si="8"/>
        <v>0</v>
      </c>
      <c r="N134" s="75">
        <f t="shared" si="8"/>
        <v>0</v>
      </c>
      <c r="O134" s="75">
        <f t="shared" si="8"/>
        <v>0</v>
      </c>
      <c r="P134" s="75">
        <f t="shared" si="8"/>
        <v>48500</v>
      </c>
      <c r="Q134" s="75">
        <f t="shared" si="8"/>
        <v>48000</v>
      </c>
      <c r="R134" s="75">
        <f t="shared" si="8"/>
        <v>0</v>
      </c>
      <c r="S134" s="62"/>
      <c r="T134" s="51"/>
    </row>
    <row r="135" spans="5:18" ht="13.5" thickTop="1">
      <c r="E135" s="12"/>
      <c r="F135" s="161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2:18" ht="12.75">
      <c r="B136" s="1" t="s">
        <v>87</v>
      </c>
      <c r="C136" s="8"/>
      <c r="E136" s="12"/>
      <c r="F136" s="161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2:20" ht="12.75">
      <c r="B137" s="1"/>
      <c r="C137" s="8" t="s">
        <v>241</v>
      </c>
      <c r="E137" s="60">
        <v>12000</v>
      </c>
      <c r="F137" s="160">
        <v>292000</v>
      </c>
      <c r="G137" s="60">
        <v>298000</v>
      </c>
      <c r="H137" s="60">
        <v>250000</v>
      </c>
      <c r="I137" s="60">
        <v>250000</v>
      </c>
      <c r="J137" s="60">
        <v>250000</v>
      </c>
      <c r="K137" s="60">
        <v>295500</v>
      </c>
      <c r="L137" s="60">
        <v>48000</v>
      </c>
      <c r="M137" s="12">
        <v>0</v>
      </c>
      <c r="N137" s="12">
        <v>0</v>
      </c>
      <c r="O137" s="12">
        <v>0</v>
      </c>
      <c r="P137" s="12">
        <v>48500</v>
      </c>
      <c r="Q137" s="12">
        <v>48000</v>
      </c>
      <c r="R137" s="12">
        <v>0</v>
      </c>
      <c r="S137" s="12">
        <v>0</v>
      </c>
      <c r="T137" s="51"/>
    </row>
    <row r="138" spans="2:20" ht="12.75">
      <c r="B138" s="1"/>
      <c r="C138" s="8" t="s">
        <v>94</v>
      </c>
      <c r="E138" s="60">
        <v>0</v>
      </c>
      <c r="F138" s="160">
        <v>0</v>
      </c>
      <c r="G138" s="60">
        <v>0</v>
      </c>
      <c r="H138" s="60">
        <v>1800000</v>
      </c>
      <c r="I138" s="60">
        <v>0</v>
      </c>
      <c r="J138" s="60">
        <v>0</v>
      </c>
      <c r="K138" s="60">
        <v>0</v>
      </c>
      <c r="L138" s="60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51"/>
    </row>
    <row r="139" spans="2:18" ht="12.75">
      <c r="B139" s="1"/>
      <c r="C139" s="8" t="s">
        <v>89</v>
      </c>
      <c r="E139" s="60">
        <v>0</v>
      </c>
      <c r="F139" s="1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12"/>
      <c r="N139" s="12"/>
      <c r="O139" s="12"/>
      <c r="P139" s="12"/>
      <c r="Q139" s="12"/>
      <c r="R139" s="12"/>
    </row>
    <row r="140" spans="3:18" ht="12.75">
      <c r="C140" s="8" t="s">
        <v>90</v>
      </c>
      <c r="E140" s="60">
        <v>0</v>
      </c>
      <c r="F140" s="1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12"/>
      <c r="N140" s="12"/>
      <c r="O140" s="12"/>
      <c r="P140" s="12"/>
      <c r="Q140" s="12"/>
      <c r="R140" s="12"/>
    </row>
    <row r="141" spans="3:20" ht="13.5" thickBot="1">
      <c r="C141" s="84" t="s">
        <v>247</v>
      </c>
      <c r="D141" s="85"/>
      <c r="E141" s="86">
        <f>SUM(E137:E140)</f>
        <v>12000</v>
      </c>
      <c r="F141" s="42">
        <f aca="true" t="shared" si="9" ref="F141:L141">SUM(F137:F140)</f>
        <v>292000</v>
      </c>
      <c r="G141" s="86">
        <f t="shared" si="9"/>
        <v>298000</v>
      </c>
      <c r="H141" s="86">
        <f t="shared" si="9"/>
        <v>2050000</v>
      </c>
      <c r="I141" s="86">
        <f t="shared" si="9"/>
        <v>250000</v>
      </c>
      <c r="J141" s="86">
        <f t="shared" si="9"/>
        <v>250000</v>
      </c>
      <c r="K141" s="86">
        <f t="shared" si="9"/>
        <v>295500</v>
      </c>
      <c r="L141" s="86">
        <f t="shared" si="9"/>
        <v>48000</v>
      </c>
      <c r="M141" s="87">
        <f aca="true" t="shared" si="10" ref="M141:S141">SUM(M137:M140)</f>
        <v>0</v>
      </c>
      <c r="N141" s="87">
        <f t="shared" si="10"/>
        <v>0</v>
      </c>
      <c r="O141" s="87">
        <f t="shared" si="10"/>
        <v>0</v>
      </c>
      <c r="P141" s="87">
        <f t="shared" si="10"/>
        <v>48500</v>
      </c>
      <c r="Q141" s="87">
        <f t="shared" si="10"/>
        <v>48000</v>
      </c>
      <c r="R141" s="87">
        <f t="shared" si="10"/>
        <v>0</v>
      </c>
      <c r="S141" s="88">
        <f t="shared" si="10"/>
        <v>0</v>
      </c>
      <c r="T141" s="51"/>
    </row>
    <row r="142" spans="3:19" ht="13.5" thickTop="1">
      <c r="C142" s="80" t="s">
        <v>248</v>
      </c>
      <c r="D142" s="90"/>
      <c r="E142" s="95">
        <f>E137-E134</f>
        <v>0</v>
      </c>
      <c r="F142" s="167">
        <f aca="true" t="shared" si="11" ref="F142:S142">F137-F134</f>
        <v>0</v>
      </c>
      <c r="G142" s="95">
        <f t="shared" si="11"/>
        <v>0</v>
      </c>
      <c r="H142" s="95">
        <v>0</v>
      </c>
      <c r="I142" s="95">
        <f t="shared" si="11"/>
        <v>0</v>
      </c>
      <c r="J142" s="95">
        <f t="shared" si="11"/>
        <v>0</v>
      </c>
      <c r="K142" s="95">
        <f t="shared" si="11"/>
        <v>0</v>
      </c>
      <c r="L142" s="95">
        <f t="shared" si="11"/>
        <v>0</v>
      </c>
      <c r="M142" s="95">
        <f t="shared" si="11"/>
        <v>0</v>
      </c>
      <c r="N142" s="95">
        <f t="shared" si="11"/>
        <v>0</v>
      </c>
      <c r="O142" s="95">
        <f t="shared" si="11"/>
        <v>0</v>
      </c>
      <c r="P142" s="95">
        <f t="shared" si="11"/>
        <v>0</v>
      </c>
      <c r="Q142" s="95">
        <f t="shared" si="11"/>
        <v>0</v>
      </c>
      <c r="R142" s="95">
        <f t="shared" si="11"/>
        <v>0</v>
      </c>
      <c r="S142" s="95">
        <f t="shared" si="11"/>
        <v>0</v>
      </c>
    </row>
    <row r="143" spans="5:18" ht="12.75">
      <c r="E143" s="12"/>
      <c r="F143" s="161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9" ht="13.5" thickBot="1">
      <c r="A144" s="92"/>
      <c r="B144" s="92"/>
      <c r="C144" s="92"/>
      <c r="D144" s="92"/>
      <c r="E144" s="94"/>
      <c r="F144" s="166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2"/>
    </row>
    <row r="145" spans="5:18" ht="12.75">
      <c r="E145" s="12"/>
      <c r="F145" s="161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3.5" thickBot="1">
      <c r="A146" s="175" t="s">
        <v>127</v>
      </c>
      <c r="B146" s="175"/>
      <c r="C146" s="175"/>
      <c r="E146" s="12"/>
      <c r="F146" s="161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2:18" ht="12.75">
      <c r="B147" s="11" t="s">
        <v>91</v>
      </c>
      <c r="C147" s="11" t="s">
        <v>71</v>
      </c>
      <c r="E147" s="12"/>
      <c r="F147" s="161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3:20" ht="12.75">
      <c r="C148" s="8" t="s">
        <v>229</v>
      </c>
      <c r="E148" s="60">
        <v>8000</v>
      </c>
      <c r="F148" s="160"/>
      <c r="G148" s="60"/>
      <c r="H148" s="60"/>
      <c r="I148" s="60"/>
      <c r="J148" s="60"/>
      <c r="K148" s="60"/>
      <c r="L148" s="60"/>
      <c r="M148" s="58"/>
      <c r="N148" s="12"/>
      <c r="O148" s="12">
        <v>10000</v>
      </c>
      <c r="P148" s="12"/>
      <c r="Q148" s="12"/>
      <c r="R148" s="12"/>
      <c r="T148" s="51"/>
    </row>
    <row r="149" spans="3:20" ht="12.75">
      <c r="C149" s="8" t="s">
        <v>222</v>
      </c>
      <c r="E149" s="60"/>
      <c r="F149" s="160">
        <v>25000</v>
      </c>
      <c r="G149" s="60"/>
      <c r="H149" s="60"/>
      <c r="I149" s="60"/>
      <c r="J149" s="60"/>
      <c r="K149" s="60"/>
      <c r="L149" s="60"/>
      <c r="M149" s="58">
        <v>30000</v>
      </c>
      <c r="N149" s="12"/>
      <c r="O149" s="12">
        <v>30000</v>
      </c>
      <c r="P149" s="12"/>
      <c r="Q149" s="12"/>
      <c r="R149" s="12"/>
      <c r="T149" s="51"/>
    </row>
    <row r="150" spans="3:20" ht="12.75">
      <c r="C150" s="8" t="s">
        <v>227</v>
      </c>
      <c r="E150" s="60"/>
      <c r="F150" s="160">
        <v>5000</v>
      </c>
      <c r="G150" s="60"/>
      <c r="H150" s="60"/>
      <c r="I150" s="60"/>
      <c r="J150" s="60"/>
      <c r="K150" s="60"/>
      <c r="L150" s="60"/>
      <c r="M150" s="58"/>
      <c r="N150" s="12"/>
      <c r="O150" s="12"/>
      <c r="P150" s="12"/>
      <c r="Q150" s="12"/>
      <c r="R150" s="12"/>
      <c r="T150" s="51"/>
    </row>
    <row r="151" spans="3:20" ht="12.75">
      <c r="C151" s="8" t="s">
        <v>228</v>
      </c>
      <c r="E151" s="60"/>
      <c r="F151" s="160"/>
      <c r="G151" s="60"/>
      <c r="H151" s="60"/>
      <c r="I151" s="60"/>
      <c r="J151" s="60">
        <v>8000</v>
      </c>
      <c r="K151" s="60"/>
      <c r="L151" s="60"/>
      <c r="M151" s="58"/>
      <c r="N151" s="12"/>
      <c r="O151" s="12"/>
      <c r="P151" s="12"/>
      <c r="Q151" s="12"/>
      <c r="R151" s="12">
        <v>10000</v>
      </c>
      <c r="T151" s="51"/>
    </row>
    <row r="152" spans="3:20" ht="12.75">
      <c r="C152" s="8" t="s">
        <v>226</v>
      </c>
      <c r="E152" s="60"/>
      <c r="F152" s="160"/>
      <c r="G152" s="60"/>
      <c r="H152" s="60">
        <v>35000</v>
      </c>
      <c r="I152" s="60"/>
      <c r="J152" s="60"/>
      <c r="K152" s="60"/>
      <c r="L152" s="60"/>
      <c r="M152" s="58"/>
      <c r="N152" s="12"/>
      <c r="O152" s="12"/>
      <c r="P152" s="12"/>
      <c r="Q152" s="12"/>
      <c r="R152" s="12">
        <v>40000</v>
      </c>
      <c r="T152" s="51"/>
    </row>
    <row r="153" spans="3:20" ht="12.75">
      <c r="C153" s="8" t="s">
        <v>225</v>
      </c>
      <c r="E153" s="60"/>
      <c r="F153" s="160">
        <v>20000</v>
      </c>
      <c r="G153" s="60"/>
      <c r="H153" s="60"/>
      <c r="I153" s="60"/>
      <c r="J153" s="60"/>
      <c r="K153" s="60"/>
      <c r="L153" s="60"/>
      <c r="M153" s="58"/>
      <c r="N153" s="12"/>
      <c r="O153" s="12"/>
      <c r="P153" s="12">
        <v>25000</v>
      </c>
      <c r="Q153" s="12"/>
      <c r="R153" s="12"/>
      <c r="T153" s="51"/>
    </row>
    <row r="154" spans="3:20" ht="12.75">
      <c r="C154" s="8" t="s">
        <v>224</v>
      </c>
      <c r="E154" s="60"/>
      <c r="F154" s="160"/>
      <c r="G154" s="60">
        <v>30000</v>
      </c>
      <c r="H154" s="60"/>
      <c r="I154" s="60"/>
      <c r="J154" s="60"/>
      <c r="K154" s="60"/>
      <c r="L154" s="60"/>
      <c r="M154" s="58"/>
      <c r="N154" s="12"/>
      <c r="O154" s="12"/>
      <c r="P154" s="12"/>
      <c r="Q154" s="12">
        <v>30000</v>
      </c>
      <c r="R154" s="12"/>
      <c r="T154" s="51"/>
    </row>
    <row r="155" spans="3:20" ht="12.75">
      <c r="C155" s="8" t="s">
        <v>223</v>
      </c>
      <c r="E155" s="60"/>
      <c r="F155" s="160">
        <v>50000</v>
      </c>
      <c r="G155" s="60">
        <v>50000</v>
      </c>
      <c r="H155" s="60">
        <v>50000</v>
      </c>
      <c r="I155" s="60"/>
      <c r="J155" s="60"/>
      <c r="K155" s="60"/>
      <c r="L155" s="60"/>
      <c r="M155" s="58"/>
      <c r="N155" s="12"/>
      <c r="O155" s="12"/>
      <c r="P155" s="12"/>
      <c r="Q155" s="12"/>
      <c r="R155" s="12"/>
      <c r="T155" s="51"/>
    </row>
    <row r="156" spans="3:20" ht="12.75">
      <c r="C156" s="8" t="s">
        <v>221</v>
      </c>
      <c r="E156" s="60"/>
      <c r="F156" s="160"/>
      <c r="G156" s="60"/>
      <c r="H156" s="60">
        <v>12500</v>
      </c>
      <c r="I156" s="60"/>
      <c r="J156" s="60"/>
      <c r="K156" s="60"/>
      <c r="L156" s="60"/>
      <c r="M156" s="58">
        <v>35000</v>
      </c>
      <c r="N156" s="12"/>
      <c r="O156" s="12"/>
      <c r="P156" s="12"/>
      <c r="Q156" s="12"/>
      <c r="R156" s="12"/>
      <c r="T156" s="51"/>
    </row>
    <row r="157" spans="3:20" ht="13.5" thickBot="1">
      <c r="C157" s="70" t="s">
        <v>249</v>
      </c>
      <c r="D157" s="62"/>
      <c r="E157" s="42">
        <f>SUM(E148:E156)</f>
        <v>8000</v>
      </c>
      <c r="F157" s="42">
        <f>SUM(F148:F156)</f>
        <v>100000</v>
      </c>
      <c r="G157" s="42">
        <f>SUM(G148:G156)</f>
        <v>80000</v>
      </c>
      <c r="H157" s="42">
        <f>SUM(H148:H156)</f>
        <v>97500</v>
      </c>
      <c r="I157" s="42"/>
      <c r="J157" s="42">
        <f>SUM(J148:J156)</f>
        <v>8000</v>
      </c>
      <c r="K157" s="42"/>
      <c r="L157" s="42"/>
      <c r="M157" s="61">
        <f>SUM(M148:M156)</f>
        <v>65000</v>
      </c>
      <c r="N157" s="61"/>
      <c r="O157" s="61">
        <f>SUM(O148:O156)</f>
        <v>40000</v>
      </c>
      <c r="P157" s="61">
        <f>SUM(P148:P156)</f>
        <v>25000</v>
      </c>
      <c r="Q157" s="61">
        <f>SUM(Q148:Q156)</f>
        <v>30000</v>
      </c>
      <c r="R157" s="61">
        <f>SUM(R148:R156)</f>
        <v>50000</v>
      </c>
      <c r="S157" s="62"/>
      <c r="T157" s="51"/>
    </row>
    <row r="158" spans="5:18" ht="13.5" thickTop="1">
      <c r="E158" s="12"/>
      <c r="F158" s="161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5:18" ht="12.75">
      <c r="E159" s="12"/>
      <c r="F159" s="161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5:18" ht="12.75">
      <c r="E160" s="12"/>
      <c r="F160" s="161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5:18" ht="12.75">
      <c r="E161" s="12"/>
      <c r="F161" s="161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5:18" ht="12.75">
      <c r="E162" s="12"/>
      <c r="F162" s="16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5:18" ht="12.75">
      <c r="E163" s="12"/>
      <c r="F163" s="16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5:18" ht="12.75">
      <c r="E164" s="12"/>
      <c r="F164" s="161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5:18" ht="12.75">
      <c r="E165" s="12"/>
      <c r="F165" s="161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5:18" ht="12.75">
      <c r="E166" s="13"/>
      <c r="F166" s="168"/>
      <c r="G166" s="13"/>
      <c r="H166" s="13"/>
      <c r="I166" s="13"/>
      <c r="J166" s="13"/>
      <c r="K166" s="13"/>
      <c r="L166" s="13"/>
      <c r="M166" s="13"/>
      <c r="N166" s="13"/>
      <c r="O166" s="12"/>
      <c r="P166" s="12"/>
      <c r="Q166" s="12"/>
      <c r="R166" s="12"/>
    </row>
    <row r="167" spans="5:18" ht="12.75">
      <c r="E167" s="13"/>
      <c r="F167" s="168"/>
      <c r="G167" s="13"/>
      <c r="H167" s="13"/>
      <c r="I167" s="13"/>
      <c r="J167" s="13"/>
      <c r="K167" s="13"/>
      <c r="L167" s="13"/>
      <c r="M167" s="13"/>
      <c r="N167" s="13"/>
      <c r="O167" s="12"/>
      <c r="P167" s="12"/>
      <c r="Q167" s="12"/>
      <c r="R167" s="12"/>
    </row>
    <row r="168" spans="5:18" ht="12.75">
      <c r="E168" s="13"/>
      <c r="F168" s="168"/>
      <c r="G168" s="13"/>
      <c r="H168" s="13"/>
      <c r="I168" s="13"/>
      <c r="J168" s="13"/>
      <c r="K168" s="13"/>
      <c r="L168" s="13"/>
      <c r="M168" s="13"/>
      <c r="N168" s="13"/>
      <c r="O168" s="12"/>
      <c r="P168" s="12"/>
      <c r="Q168" s="12"/>
      <c r="R168" s="12"/>
    </row>
    <row r="169" spans="5:18" ht="12.75">
      <c r="E169" s="13"/>
      <c r="F169" s="168"/>
      <c r="G169" s="13"/>
      <c r="H169" s="13"/>
      <c r="I169" s="13"/>
      <c r="J169" s="13"/>
      <c r="K169" s="13"/>
      <c r="L169" s="13"/>
      <c r="M169" s="13"/>
      <c r="N169" s="13"/>
      <c r="O169" s="12"/>
      <c r="P169" s="12"/>
      <c r="Q169" s="12"/>
      <c r="R169" s="12"/>
    </row>
    <row r="170" spans="5:18" ht="12.75">
      <c r="E170" s="13"/>
      <c r="F170" s="168"/>
      <c r="G170" s="13"/>
      <c r="H170" s="13"/>
      <c r="I170" s="13"/>
      <c r="J170" s="13"/>
      <c r="K170" s="13"/>
      <c r="L170" s="13"/>
      <c r="M170" s="13"/>
      <c r="N170" s="13"/>
      <c r="O170" s="12"/>
      <c r="P170" s="12"/>
      <c r="Q170" s="12"/>
      <c r="R170" s="12"/>
    </row>
    <row r="171" spans="5:18" ht="12.75">
      <c r="E171" s="13"/>
      <c r="F171" s="168"/>
      <c r="G171" s="13"/>
      <c r="H171" s="13"/>
      <c r="I171" s="13"/>
      <c r="J171" s="13"/>
      <c r="K171" s="13"/>
      <c r="L171" s="13"/>
      <c r="M171" s="13"/>
      <c r="N171" s="13"/>
      <c r="O171" s="12"/>
      <c r="P171" s="12"/>
      <c r="Q171" s="12"/>
      <c r="R171" s="12"/>
    </row>
    <row r="172" spans="5:18" ht="12.75">
      <c r="E172" s="13"/>
      <c r="F172" s="168"/>
      <c r="G172" s="13"/>
      <c r="H172" s="13"/>
      <c r="I172" s="13"/>
      <c r="J172" s="13"/>
      <c r="K172" s="13"/>
      <c r="L172" s="13"/>
      <c r="M172" s="13"/>
      <c r="N172" s="13"/>
      <c r="O172" s="12"/>
      <c r="P172" s="12"/>
      <c r="Q172" s="12"/>
      <c r="R172" s="12"/>
    </row>
    <row r="173" spans="5:18" ht="12.75">
      <c r="E173" s="13"/>
      <c r="F173" s="168"/>
      <c r="G173" s="13"/>
      <c r="H173" s="13"/>
      <c r="I173" s="13"/>
      <c r="J173" s="13"/>
      <c r="K173" s="13"/>
      <c r="L173" s="13"/>
      <c r="M173" s="13"/>
      <c r="N173" s="13"/>
      <c r="O173" s="12"/>
      <c r="P173" s="12"/>
      <c r="Q173" s="12"/>
      <c r="R173" s="12"/>
    </row>
    <row r="174" spans="5:18" ht="12.75">
      <c r="E174" s="13"/>
      <c r="F174" s="168"/>
      <c r="G174" s="13"/>
      <c r="H174" s="13"/>
      <c r="I174" s="13"/>
      <c r="J174" s="13"/>
      <c r="K174" s="13"/>
      <c r="L174" s="13"/>
      <c r="M174" s="13"/>
      <c r="N174" s="13"/>
      <c r="O174" s="12"/>
      <c r="P174" s="12"/>
      <c r="Q174" s="12"/>
      <c r="R174" s="12"/>
    </row>
    <row r="175" spans="5:18" ht="12.75">
      <c r="E175" s="13"/>
      <c r="F175" s="168"/>
      <c r="G175" s="13"/>
      <c r="H175" s="13"/>
      <c r="I175" s="13"/>
      <c r="J175" s="13"/>
      <c r="K175" s="13"/>
      <c r="L175" s="13"/>
      <c r="M175" s="13"/>
      <c r="N175" s="13"/>
      <c r="O175" s="12"/>
      <c r="P175" s="12"/>
      <c r="Q175" s="12"/>
      <c r="R175" s="12"/>
    </row>
    <row r="176" spans="5:18" ht="12.75">
      <c r="E176" s="13"/>
      <c r="F176" s="168"/>
      <c r="G176" s="13"/>
      <c r="H176" s="13"/>
      <c r="I176" s="13"/>
      <c r="J176" s="13"/>
      <c r="K176" s="13"/>
      <c r="L176" s="13"/>
      <c r="M176" s="13"/>
      <c r="N176" s="13"/>
      <c r="O176" s="12"/>
      <c r="P176" s="12"/>
      <c r="Q176" s="12"/>
      <c r="R176" s="12"/>
    </row>
    <row r="177" spans="5:18" ht="12.75">
      <c r="E177" s="13"/>
      <c r="F177" s="168"/>
      <c r="G177" s="13"/>
      <c r="H177" s="13"/>
      <c r="I177" s="13"/>
      <c r="J177" s="13"/>
      <c r="K177" s="13"/>
      <c r="L177" s="13"/>
      <c r="M177" s="13"/>
      <c r="N177" s="13"/>
      <c r="O177" s="12"/>
      <c r="P177" s="12"/>
      <c r="Q177" s="12"/>
      <c r="R177" s="12"/>
    </row>
    <row r="178" spans="5:18" ht="12.75">
      <c r="E178" s="13"/>
      <c r="F178" s="168"/>
      <c r="G178" s="13"/>
      <c r="H178" s="13"/>
      <c r="I178" s="13"/>
      <c r="J178" s="13"/>
      <c r="K178" s="13"/>
      <c r="L178" s="13"/>
      <c r="M178" s="13"/>
      <c r="N178" s="13"/>
      <c r="O178" s="12"/>
      <c r="P178" s="12"/>
      <c r="Q178" s="12"/>
      <c r="R178" s="12"/>
    </row>
    <row r="179" spans="5:18" ht="12.75">
      <c r="E179" s="13"/>
      <c r="F179" s="168"/>
      <c r="G179" s="13"/>
      <c r="H179" s="13"/>
      <c r="I179" s="13"/>
      <c r="J179" s="13"/>
      <c r="K179" s="13"/>
      <c r="L179" s="13"/>
      <c r="M179" s="13"/>
      <c r="N179" s="13"/>
      <c r="O179" s="12"/>
      <c r="P179" s="12"/>
      <c r="Q179" s="12"/>
      <c r="R179" s="12"/>
    </row>
    <row r="180" spans="5:18" ht="12.75">
      <c r="E180" s="13"/>
      <c r="F180" s="168"/>
      <c r="G180" s="13"/>
      <c r="H180" s="13"/>
      <c r="I180" s="13"/>
      <c r="J180" s="13"/>
      <c r="K180" s="13"/>
      <c r="L180" s="13"/>
      <c r="M180" s="13"/>
      <c r="N180" s="13"/>
      <c r="O180" s="12"/>
      <c r="P180" s="12"/>
      <c r="Q180" s="12"/>
      <c r="R180" s="12"/>
    </row>
    <row r="181" spans="5:18" ht="12.75">
      <c r="E181" s="13"/>
      <c r="F181" s="168"/>
      <c r="G181" s="13"/>
      <c r="H181" s="13"/>
      <c r="I181" s="13"/>
      <c r="J181" s="13"/>
      <c r="K181" s="13"/>
      <c r="L181" s="13"/>
      <c r="M181" s="13"/>
      <c r="N181" s="13"/>
      <c r="O181" s="12"/>
      <c r="P181" s="12"/>
      <c r="Q181" s="12"/>
      <c r="R181" s="12"/>
    </row>
    <row r="182" spans="5:18" ht="12.75">
      <c r="E182" s="13"/>
      <c r="F182" s="168"/>
      <c r="G182" s="13"/>
      <c r="H182" s="13"/>
      <c r="I182" s="13"/>
      <c r="J182" s="13"/>
      <c r="K182" s="13"/>
      <c r="L182" s="13"/>
      <c r="M182" s="13"/>
      <c r="N182" s="13"/>
      <c r="O182" s="12"/>
      <c r="P182" s="12"/>
      <c r="Q182" s="12"/>
      <c r="R182" s="12"/>
    </row>
    <row r="183" spans="5:18" ht="12.75">
      <c r="E183" s="13"/>
      <c r="F183" s="168"/>
      <c r="G183" s="13"/>
      <c r="H183" s="13"/>
      <c r="I183" s="13"/>
      <c r="J183" s="13"/>
      <c r="K183" s="13"/>
      <c r="L183" s="13"/>
      <c r="M183" s="13"/>
      <c r="N183" s="13"/>
      <c r="O183" s="12"/>
      <c r="P183" s="12"/>
      <c r="Q183" s="12"/>
      <c r="R183" s="12"/>
    </row>
    <row r="184" spans="5:18" ht="12.75">
      <c r="E184" s="13"/>
      <c r="F184" s="168"/>
      <c r="G184" s="13"/>
      <c r="H184" s="13"/>
      <c r="I184" s="13"/>
      <c r="J184" s="13"/>
      <c r="K184" s="13"/>
      <c r="L184" s="13"/>
      <c r="M184" s="13"/>
      <c r="N184" s="13"/>
      <c r="O184" s="12"/>
      <c r="P184" s="12"/>
      <c r="Q184" s="12"/>
      <c r="R184" s="12"/>
    </row>
    <row r="185" spans="5:18" ht="12.75">
      <c r="E185" s="13"/>
      <c r="F185" s="168"/>
      <c r="G185" s="13"/>
      <c r="H185" s="13"/>
      <c r="I185" s="13"/>
      <c r="J185" s="13"/>
      <c r="K185" s="13"/>
      <c r="L185" s="13"/>
      <c r="M185" s="13"/>
      <c r="N185" s="13"/>
      <c r="O185" s="12"/>
      <c r="P185" s="12"/>
      <c r="Q185" s="12"/>
      <c r="R185" s="12"/>
    </row>
    <row r="186" spans="5:18" ht="12.75">
      <c r="E186" s="13"/>
      <c r="F186" s="168"/>
      <c r="G186" s="13"/>
      <c r="H186" s="13"/>
      <c r="I186" s="13"/>
      <c r="J186" s="13"/>
      <c r="K186" s="13"/>
      <c r="L186" s="13"/>
      <c r="M186" s="13"/>
      <c r="N186" s="13"/>
      <c r="O186" s="12"/>
      <c r="P186" s="12"/>
      <c r="Q186" s="12"/>
      <c r="R186" s="12"/>
    </row>
    <row r="187" spans="5:18" ht="12.75">
      <c r="E187" s="13"/>
      <c r="F187" s="168"/>
      <c r="G187" s="13"/>
      <c r="H187" s="13"/>
      <c r="I187" s="13"/>
      <c r="J187" s="13"/>
      <c r="K187" s="13"/>
      <c r="L187" s="13"/>
      <c r="M187" s="13"/>
      <c r="N187" s="13"/>
      <c r="O187" s="12"/>
      <c r="P187" s="12"/>
      <c r="Q187" s="12"/>
      <c r="R187" s="12"/>
    </row>
    <row r="188" spans="5:18" ht="12.75">
      <c r="E188" s="13"/>
      <c r="F188" s="168"/>
      <c r="G188" s="13"/>
      <c r="H188" s="13"/>
      <c r="I188" s="13"/>
      <c r="J188" s="13"/>
      <c r="K188" s="13"/>
      <c r="L188" s="13"/>
      <c r="M188" s="13"/>
      <c r="N188" s="13"/>
      <c r="O188" s="12"/>
      <c r="P188" s="12"/>
      <c r="Q188" s="12"/>
      <c r="R188" s="12"/>
    </row>
    <row r="189" spans="5:18" ht="12.75">
      <c r="E189" s="13"/>
      <c r="F189" s="168"/>
      <c r="G189" s="13"/>
      <c r="H189" s="13"/>
      <c r="I189" s="13"/>
      <c r="J189" s="13"/>
      <c r="K189" s="13"/>
      <c r="L189" s="13"/>
      <c r="M189" s="13"/>
      <c r="N189" s="13"/>
      <c r="O189" s="12"/>
      <c r="P189" s="12"/>
      <c r="Q189" s="12"/>
      <c r="R189" s="12"/>
    </row>
    <row r="190" spans="5:18" ht="12.75">
      <c r="E190" s="13"/>
      <c r="F190" s="168"/>
      <c r="G190" s="13"/>
      <c r="H190" s="13"/>
      <c r="I190" s="13"/>
      <c r="J190" s="13"/>
      <c r="K190" s="13"/>
      <c r="L190" s="13"/>
      <c r="M190" s="13"/>
      <c r="N190" s="13"/>
      <c r="O190" s="12"/>
      <c r="P190" s="12"/>
      <c r="Q190" s="12"/>
      <c r="R190" s="12"/>
    </row>
    <row r="191" spans="5:18" ht="12.75">
      <c r="E191" s="13"/>
      <c r="F191" s="168"/>
      <c r="G191" s="13"/>
      <c r="H191" s="13"/>
      <c r="I191" s="13"/>
      <c r="J191" s="13"/>
      <c r="K191" s="13"/>
      <c r="L191" s="13"/>
      <c r="M191" s="13"/>
      <c r="N191" s="13"/>
      <c r="O191" s="12"/>
      <c r="P191" s="12"/>
      <c r="Q191" s="12"/>
      <c r="R191" s="12"/>
    </row>
    <row r="192" spans="5:18" ht="12.75">
      <c r="E192" s="13"/>
      <c r="F192" s="168"/>
      <c r="G192" s="13"/>
      <c r="H192" s="13"/>
      <c r="I192" s="13"/>
      <c r="J192" s="13"/>
      <c r="K192" s="13"/>
      <c r="L192" s="13"/>
      <c r="M192" s="13"/>
      <c r="N192" s="13"/>
      <c r="O192" s="12"/>
      <c r="P192" s="12"/>
      <c r="Q192" s="12"/>
      <c r="R192" s="12"/>
    </row>
    <row r="193" spans="5:18" ht="12.75">
      <c r="E193" s="13"/>
      <c r="F193" s="168"/>
      <c r="G193" s="13"/>
      <c r="H193" s="13"/>
      <c r="I193" s="13"/>
      <c r="J193" s="13"/>
      <c r="K193" s="13"/>
      <c r="L193" s="13"/>
      <c r="M193" s="13"/>
      <c r="N193" s="13"/>
      <c r="O193" s="12"/>
      <c r="P193" s="12"/>
      <c r="Q193" s="12"/>
      <c r="R193" s="12"/>
    </row>
    <row r="194" spans="5:18" ht="12.75">
      <c r="E194" s="13"/>
      <c r="F194" s="168"/>
      <c r="G194" s="13"/>
      <c r="H194" s="13"/>
      <c r="I194" s="13"/>
      <c r="J194" s="13"/>
      <c r="K194" s="13"/>
      <c r="L194" s="13"/>
      <c r="M194" s="13"/>
      <c r="N194" s="13"/>
      <c r="O194" s="12"/>
      <c r="P194" s="12"/>
      <c r="Q194" s="12"/>
      <c r="R194" s="12"/>
    </row>
    <row r="195" spans="5:18" ht="12.75">
      <c r="E195" s="13"/>
      <c r="F195" s="168"/>
      <c r="G195" s="13"/>
      <c r="H195" s="13"/>
      <c r="I195" s="13"/>
      <c r="J195" s="13"/>
      <c r="K195" s="13"/>
      <c r="L195" s="13"/>
      <c r="M195" s="13"/>
      <c r="N195" s="13"/>
      <c r="O195" s="12"/>
      <c r="P195" s="12"/>
      <c r="Q195" s="12"/>
      <c r="R195" s="12"/>
    </row>
    <row r="196" spans="5:18" ht="12.75">
      <c r="E196" s="12"/>
      <c r="F196" s="161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5:18" ht="12.75">
      <c r="E197" s="12"/>
      <c r="F197" s="161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5:18" ht="12.75">
      <c r="E198" s="12"/>
      <c r="F198" s="161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5:18" ht="12.75">
      <c r="E199" s="12"/>
      <c r="F199" s="161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5:18" ht="12.75">
      <c r="E200" s="12"/>
      <c r="F200" s="161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5:18" ht="12.75">
      <c r="E201" s="12"/>
      <c r="F201" s="161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5:18" ht="12.75">
      <c r="E202" s="12"/>
      <c r="F202" s="161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5:18" ht="12.75">
      <c r="E203" s="12"/>
      <c r="F203" s="161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5:18" ht="12.75">
      <c r="E204" s="12"/>
      <c r="F204" s="161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5:18" ht="12.75">
      <c r="E205" s="12"/>
      <c r="F205" s="161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5:18" ht="12.75">
      <c r="E206" s="12"/>
      <c r="F206" s="161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5:18" ht="12.75">
      <c r="E207" s="12"/>
      <c r="F207" s="161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5:18" ht="12.75">
      <c r="E208" s="12"/>
      <c r="F208" s="161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5:18" ht="12.75">
      <c r="E209" s="12"/>
      <c r="F209" s="161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5:18" ht="12.75">
      <c r="E210" s="12"/>
      <c r="F210" s="161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5:18" ht="12.75">
      <c r="E211" s="12"/>
      <c r="F211" s="161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5:18" ht="12.75">
      <c r="E212" s="12"/>
      <c r="F212" s="161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5:18" ht="12.75">
      <c r="E213" s="12"/>
      <c r="F213" s="161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5:18" ht="12.75">
      <c r="E214" s="12"/>
      <c r="F214" s="161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5:18" ht="12.75">
      <c r="E215" s="12"/>
      <c r="F215" s="161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5:18" ht="12.75">
      <c r="E216" s="12"/>
      <c r="F216" s="161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5:18" ht="12.75">
      <c r="E217" s="12"/>
      <c r="F217" s="161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5:18" ht="12.75">
      <c r="E218" s="12"/>
      <c r="F218" s="161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5:18" ht="12.75">
      <c r="E219" s="12"/>
      <c r="F219" s="161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5:18" ht="12.75">
      <c r="E220" s="12"/>
      <c r="F220" s="161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5:18" ht="12.75">
      <c r="E221" s="12"/>
      <c r="F221" s="161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5:18" ht="12.75">
      <c r="E222" s="12"/>
      <c r="F222" s="161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5:18" ht="12.75">
      <c r="E223" s="12"/>
      <c r="F223" s="161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5:18" ht="12.75">
      <c r="E224" s="12"/>
      <c r="F224" s="161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5:18" ht="12.75">
      <c r="E225" s="12"/>
      <c r="F225" s="161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5:18" ht="12.75">
      <c r="E226" s="12"/>
      <c r="F226" s="161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5:18" ht="12.75">
      <c r="E227" s="12"/>
      <c r="F227" s="161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5:18" ht="12.75">
      <c r="E228" s="12"/>
      <c r="F228" s="161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5:18" ht="12.75">
      <c r="E229" s="12"/>
      <c r="F229" s="161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5:18" ht="12.75">
      <c r="E230" s="12"/>
      <c r="F230" s="161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5:18" ht="12.75">
      <c r="E231" s="12"/>
      <c r="F231" s="161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</sheetData>
  <sheetProtection/>
  <mergeCells count="9">
    <mergeCell ref="E5:L5"/>
    <mergeCell ref="A6:C6"/>
    <mergeCell ref="A1:C1"/>
    <mergeCell ref="A2:C2"/>
    <mergeCell ref="A3:C3"/>
    <mergeCell ref="A146:C146"/>
    <mergeCell ref="A129:C129"/>
    <mergeCell ref="A111:C111"/>
    <mergeCell ref="A7:C7"/>
  </mergeCells>
  <printOptions gridLines="1" headings="1"/>
  <pageMargins left="0.7" right="0.7" top="0.75" bottom="0.75" header="0.3" footer="0.3"/>
  <pageSetup horizontalDpi="600" verticalDpi="600" orientation="landscape" paperSize="171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4"/>
  <sheetViews>
    <sheetView tabSelected="1" zoomScale="110" zoomScaleNormal="110" zoomScalePageLayoutView="0" workbookViewId="0" topLeftCell="A1">
      <pane ySplit="5" topLeftCell="A28" activePane="bottomLeft" state="frozen"/>
      <selection pane="topLeft" activeCell="A1" sqref="A1"/>
      <selection pane="bottomLeft" activeCell="L43" sqref="L43"/>
    </sheetView>
  </sheetViews>
  <sheetFormatPr defaultColWidth="9.140625" defaultRowHeight="12.75"/>
  <cols>
    <col min="1" max="1" width="19.421875" style="0" customWidth="1"/>
    <col min="2" max="2" width="48.57421875" style="0" customWidth="1"/>
    <col min="3" max="3" width="11.7109375" style="127" customWidth="1"/>
    <col min="4" max="4" width="10.421875" style="127" customWidth="1"/>
    <col min="5" max="5" width="11.8515625" style="107" customWidth="1"/>
    <col min="6" max="6" width="12.140625" style="12" customWidth="1"/>
    <col min="7" max="7" width="3.7109375" style="0" customWidth="1"/>
    <col min="8" max="8" width="9.8515625" style="57" bestFit="1" customWidth="1"/>
    <col min="9" max="9" width="12.28125" style="154" bestFit="1" customWidth="1"/>
    <col min="10" max="14" width="13.421875" style="0" bestFit="1" customWidth="1"/>
    <col min="15" max="16" width="12.28125" style="0" bestFit="1" customWidth="1"/>
    <col min="17" max="17" width="10.7109375" style="0" bestFit="1" customWidth="1"/>
    <col min="18" max="18" width="11.28125" style="0" bestFit="1" customWidth="1"/>
    <col min="19" max="19" width="9.57421875" style="0" bestFit="1" customWidth="1"/>
    <col min="20" max="20" width="12.28125" style="0" bestFit="1" customWidth="1"/>
    <col min="21" max="22" width="10.28125" style="0" bestFit="1" customWidth="1"/>
    <col min="34" max="34" width="11.421875" style="0" customWidth="1"/>
    <col min="35" max="35" width="10.8515625" style="0" customWidth="1"/>
    <col min="36" max="36" width="9.28125" style="0" customWidth="1"/>
  </cols>
  <sheetData>
    <row r="1" spans="1:7" ht="12.75">
      <c r="A1" s="176" t="s">
        <v>95</v>
      </c>
      <c r="B1" s="176"/>
      <c r="C1" s="123"/>
      <c r="D1" s="123"/>
      <c r="E1" s="113"/>
      <c r="F1" s="116"/>
      <c r="G1" s="16"/>
    </row>
    <row r="2" spans="1:7" ht="12.75">
      <c r="A2" s="176" t="s">
        <v>96</v>
      </c>
      <c r="B2" s="176"/>
      <c r="C2" s="123"/>
      <c r="D2" s="123"/>
      <c r="E2" s="113"/>
      <c r="F2" s="116"/>
      <c r="G2" s="16"/>
    </row>
    <row r="3" spans="1:7" ht="12.75">
      <c r="A3" s="176" t="s">
        <v>119</v>
      </c>
      <c r="B3" s="176"/>
      <c r="C3" s="123"/>
      <c r="D3" s="123"/>
      <c r="E3" s="113"/>
      <c r="F3" s="116"/>
      <c r="G3" s="16"/>
    </row>
    <row r="5" spans="3:22" s="10" customFormat="1" ht="25.5">
      <c r="C5" s="124" t="s">
        <v>250</v>
      </c>
      <c r="D5" s="124" t="s">
        <v>253</v>
      </c>
      <c r="E5" s="114" t="s">
        <v>251</v>
      </c>
      <c r="F5" s="108" t="s">
        <v>252</v>
      </c>
      <c r="H5" s="21">
        <v>2017</v>
      </c>
      <c r="I5" s="169">
        <v>2018</v>
      </c>
      <c r="J5" s="20">
        <v>2019</v>
      </c>
      <c r="K5" s="20">
        <v>2020</v>
      </c>
      <c r="L5" s="20">
        <v>2021</v>
      </c>
      <c r="M5" s="20">
        <v>2022</v>
      </c>
      <c r="N5" s="21">
        <v>2023</v>
      </c>
      <c r="O5" s="21">
        <v>2024</v>
      </c>
      <c r="P5" s="21">
        <v>2025</v>
      </c>
      <c r="Q5" s="21">
        <v>2026</v>
      </c>
      <c r="R5" s="21">
        <v>2027</v>
      </c>
      <c r="S5" s="21">
        <v>2028</v>
      </c>
      <c r="T5" s="21">
        <v>2029</v>
      </c>
      <c r="U5" s="10">
        <v>2030</v>
      </c>
      <c r="V5" s="10">
        <v>2031</v>
      </c>
    </row>
    <row r="6" spans="1:23" ht="12.75">
      <c r="A6" s="17" t="s">
        <v>114</v>
      </c>
      <c r="B6" s="17"/>
      <c r="C6" s="125"/>
      <c r="D6" s="125"/>
      <c r="E6" s="134"/>
      <c r="F6" s="141"/>
      <c r="G6" s="17"/>
      <c r="H6" s="47">
        <v>0</v>
      </c>
      <c r="I6" s="158">
        <v>0</v>
      </c>
      <c r="J6" s="55">
        <v>500</v>
      </c>
      <c r="K6" s="55">
        <v>0</v>
      </c>
      <c r="L6" s="55">
        <v>2500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12">
        <v>0</v>
      </c>
      <c r="V6" s="12">
        <v>0</v>
      </c>
      <c r="W6" s="51"/>
    </row>
    <row r="7" spans="1:23" ht="12.75">
      <c r="A7" s="17" t="s">
        <v>97</v>
      </c>
      <c r="B7" s="17"/>
      <c r="C7" s="125"/>
      <c r="D7" s="125"/>
      <c r="E7" s="134"/>
      <c r="F7" s="141"/>
      <c r="G7" s="17"/>
      <c r="H7" s="47">
        <v>2500</v>
      </c>
      <c r="I7" s="158">
        <v>500</v>
      </c>
      <c r="J7" s="55">
        <v>500</v>
      </c>
      <c r="K7" s="55">
        <v>500</v>
      </c>
      <c r="L7" s="55">
        <v>500</v>
      </c>
      <c r="M7" s="55">
        <v>2500</v>
      </c>
      <c r="N7" s="55">
        <v>500</v>
      </c>
      <c r="O7" s="55">
        <v>500</v>
      </c>
      <c r="P7" s="55">
        <v>500</v>
      </c>
      <c r="Q7" s="55">
        <v>500</v>
      </c>
      <c r="R7" s="55">
        <v>500</v>
      </c>
      <c r="S7" s="55">
        <v>2500</v>
      </c>
      <c r="T7" s="55">
        <v>500</v>
      </c>
      <c r="U7" s="55">
        <v>500</v>
      </c>
      <c r="V7" s="55">
        <v>500</v>
      </c>
      <c r="W7" s="51"/>
    </row>
    <row r="8" spans="1:23" ht="12.75">
      <c r="A8" s="17" t="s">
        <v>98</v>
      </c>
      <c r="B8" s="17"/>
      <c r="C8" s="125"/>
      <c r="D8" s="125"/>
      <c r="E8" s="134"/>
      <c r="F8" s="141"/>
      <c r="G8" s="17"/>
      <c r="H8" s="47">
        <v>500</v>
      </c>
      <c r="I8" s="158">
        <v>500</v>
      </c>
      <c r="J8" s="55">
        <v>500</v>
      </c>
      <c r="K8" s="55">
        <v>500</v>
      </c>
      <c r="L8" s="55">
        <v>500</v>
      </c>
      <c r="M8" s="55">
        <v>500</v>
      </c>
      <c r="N8" s="55">
        <v>500</v>
      </c>
      <c r="O8" s="55">
        <v>500</v>
      </c>
      <c r="P8" s="55">
        <v>500</v>
      </c>
      <c r="Q8" s="55">
        <v>500</v>
      </c>
      <c r="R8" s="55">
        <v>500</v>
      </c>
      <c r="S8" s="55">
        <v>500</v>
      </c>
      <c r="T8" s="55">
        <v>500</v>
      </c>
      <c r="U8" s="55">
        <v>500</v>
      </c>
      <c r="V8" s="55">
        <v>500</v>
      </c>
      <c r="W8" s="51"/>
    </row>
    <row r="9" spans="1:23" ht="12.75">
      <c r="A9" s="17" t="s">
        <v>99</v>
      </c>
      <c r="B9" s="17"/>
      <c r="C9" s="125"/>
      <c r="D9" s="125"/>
      <c r="E9" s="134"/>
      <c r="F9" s="141"/>
      <c r="G9" s="17"/>
      <c r="H9" s="47">
        <v>2850</v>
      </c>
      <c r="I9" s="158">
        <v>1500</v>
      </c>
      <c r="J9" s="55">
        <v>1500</v>
      </c>
      <c r="K9" s="55">
        <v>2000</v>
      </c>
      <c r="L9" s="55">
        <v>1500</v>
      </c>
      <c r="M9" s="55">
        <v>1500</v>
      </c>
      <c r="N9" s="55">
        <v>1000</v>
      </c>
      <c r="O9" s="55">
        <v>1500</v>
      </c>
      <c r="P9" s="55">
        <v>1500</v>
      </c>
      <c r="Q9" s="55">
        <v>2500</v>
      </c>
      <c r="R9" s="55">
        <v>1500</v>
      </c>
      <c r="S9" s="55">
        <v>1000</v>
      </c>
      <c r="T9" s="55">
        <v>1500</v>
      </c>
      <c r="U9" s="55">
        <v>19000</v>
      </c>
      <c r="V9" s="55">
        <v>1000</v>
      </c>
      <c r="W9" s="51"/>
    </row>
    <row r="10" spans="1:23" ht="12.75">
      <c r="A10" s="17" t="s">
        <v>115</v>
      </c>
      <c r="B10" s="17"/>
      <c r="C10" s="125"/>
      <c r="D10" s="125"/>
      <c r="E10" s="134"/>
      <c r="F10" s="141"/>
      <c r="G10" s="17"/>
      <c r="H10" s="47">
        <v>500</v>
      </c>
      <c r="I10" s="158">
        <v>500</v>
      </c>
      <c r="J10" s="55">
        <v>750</v>
      </c>
      <c r="K10" s="55">
        <v>750</v>
      </c>
      <c r="L10" s="55">
        <v>750</v>
      </c>
      <c r="M10" s="55">
        <v>750</v>
      </c>
      <c r="N10" s="55">
        <v>750</v>
      </c>
      <c r="O10" s="55">
        <v>750</v>
      </c>
      <c r="P10" s="55">
        <v>750</v>
      </c>
      <c r="Q10" s="55">
        <v>1000</v>
      </c>
      <c r="R10" s="55">
        <v>1000</v>
      </c>
      <c r="S10" s="55">
        <v>1000</v>
      </c>
      <c r="T10" s="55">
        <v>1000</v>
      </c>
      <c r="U10" s="12">
        <v>1000</v>
      </c>
      <c r="V10" s="12">
        <v>1000</v>
      </c>
      <c r="W10" s="51"/>
    </row>
    <row r="11" spans="1:23" ht="12.75">
      <c r="A11" s="17" t="s">
        <v>100</v>
      </c>
      <c r="B11" s="17"/>
      <c r="C11" s="125"/>
      <c r="D11" s="125"/>
      <c r="E11" s="134"/>
      <c r="F11" s="141"/>
      <c r="G11" s="17"/>
      <c r="H11" s="47">
        <v>500</v>
      </c>
      <c r="I11" s="158">
        <v>7500</v>
      </c>
      <c r="J11" s="55">
        <v>2500</v>
      </c>
      <c r="K11" s="55">
        <v>500</v>
      </c>
      <c r="L11" s="55">
        <v>1500</v>
      </c>
      <c r="M11" s="55">
        <v>35000</v>
      </c>
      <c r="N11" s="55">
        <v>500</v>
      </c>
      <c r="O11" s="55">
        <v>1000</v>
      </c>
      <c r="P11" s="55">
        <v>500</v>
      </c>
      <c r="Q11" s="55">
        <v>1250</v>
      </c>
      <c r="R11" s="55">
        <v>1500</v>
      </c>
      <c r="S11" s="55">
        <v>500</v>
      </c>
      <c r="T11" s="55">
        <v>500</v>
      </c>
      <c r="U11" s="12">
        <v>500</v>
      </c>
      <c r="V11" s="12">
        <v>500</v>
      </c>
      <c r="W11" s="51"/>
    </row>
    <row r="12" spans="1:23" ht="12.75">
      <c r="A12" s="17" t="s">
        <v>101</v>
      </c>
      <c r="B12" s="17"/>
      <c r="C12" s="125"/>
      <c r="D12" s="125"/>
      <c r="E12" s="134"/>
      <c r="F12" s="141"/>
      <c r="G12" s="17"/>
      <c r="H12" s="47">
        <v>6000</v>
      </c>
      <c r="I12" s="158">
        <f>SUMMARY!F17</f>
        <v>130000</v>
      </c>
      <c r="J12" s="55">
        <f>SUMMARY!G17</f>
        <v>1500000</v>
      </c>
      <c r="K12" s="55">
        <f>SUMMARY!H17</f>
        <v>1200000</v>
      </c>
      <c r="L12" s="55">
        <f>SUMMARY!I17</f>
        <v>85000</v>
      </c>
      <c r="M12" s="55">
        <f>SUMMARY!J17</f>
        <v>0</v>
      </c>
      <c r="N12" s="55">
        <f>SUMMARY!K17</f>
        <v>0</v>
      </c>
      <c r="O12" s="55">
        <f>SUMMARY!L17</f>
        <v>0</v>
      </c>
      <c r="P12" s="55">
        <f>SUMMARY!M17</f>
        <v>100000</v>
      </c>
      <c r="Q12" s="55">
        <f>SUMMARY!N17</f>
        <v>0</v>
      </c>
      <c r="R12" s="55">
        <f>SUMMARY!O17</f>
        <v>0</v>
      </c>
      <c r="S12" s="55">
        <f>SUMMARY!P17</f>
        <v>0</v>
      </c>
      <c r="T12" s="55">
        <f>SUMMARY!Q17</f>
        <v>0</v>
      </c>
      <c r="U12" s="55">
        <f>SUMMARY!R17</f>
        <v>15000</v>
      </c>
      <c r="V12" s="55">
        <f>SUMMARY!S17</f>
        <v>0</v>
      </c>
      <c r="W12" s="51"/>
    </row>
    <row r="13" spans="1:23" ht="12.75">
      <c r="A13" s="17" t="s">
        <v>170</v>
      </c>
      <c r="B13" s="17"/>
      <c r="C13" s="125"/>
      <c r="D13" s="125"/>
      <c r="E13" s="134"/>
      <c r="F13" s="141"/>
      <c r="G13" s="17"/>
      <c r="H13" s="47">
        <v>0</v>
      </c>
      <c r="I13" s="158">
        <v>70000</v>
      </c>
      <c r="J13" s="55">
        <v>5000</v>
      </c>
      <c r="K13" s="55">
        <v>0</v>
      </c>
      <c r="L13" s="55">
        <v>0</v>
      </c>
      <c r="M13" s="55">
        <v>15000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5000</v>
      </c>
      <c r="U13" s="12">
        <v>0</v>
      </c>
      <c r="V13" s="12">
        <v>0</v>
      </c>
      <c r="W13" s="51"/>
    </row>
    <row r="14" spans="1:23" ht="12.75">
      <c r="A14" s="17" t="s">
        <v>102</v>
      </c>
      <c r="B14" s="17"/>
      <c r="C14" s="125"/>
      <c r="D14" s="125"/>
      <c r="E14" s="134"/>
      <c r="F14" s="141"/>
      <c r="G14" s="17"/>
      <c r="H14" s="47">
        <v>0</v>
      </c>
      <c r="I14" s="158">
        <f>SUMMARY!F29</f>
        <v>0</v>
      </c>
      <c r="J14" s="55">
        <f>SUMMARY!G29</f>
        <v>0</v>
      </c>
      <c r="K14" s="55">
        <f>SUMMARY!H29</f>
        <v>25000</v>
      </c>
      <c r="L14" s="55">
        <f>SUMMARY!I29</f>
        <v>0</v>
      </c>
      <c r="M14" s="55">
        <f>SUMMARY!J29</f>
        <v>0</v>
      </c>
      <c r="N14" s="55">
        <f>SUMMARY!K29</f>
        <v>0</v>
      </c>
      <c r="O14" s="55">
        <f>SUMMARY!L29</f>
        <v>0</v>
      </c>
      <c r="P14" s="55">
        <f>SUMMARY!M29</f>
        <v>0</v>
      </c>
      <c r="Q14" s="55">
        <f>SUMMARY!N29</f>
        <v>0</v>
      </c>
      <c r="R14" s="55">
        <f>SUMMARY!O29</f>
        <v>0</v>
      </c>
      <c r="S14" s="55">
        <f>SUMMARY!P29</f>
        <v>0</v>
      </c>
      <c r="T14" s="55">
        <f>SUMMARY!Q29</f>
        <v>0</v>
      </c>
      <c r="U14" s="55">
        <f>SUMMARY!R29</f>
        <v>0</v>
      </c>
      <c r="V14" s="55">
        <f>SUMMARY!S29</f>
        <v>0</v>
      </c>
      <c r="W14" s="51"/>
    </row>
    <row r="15" spans="1:23" ht="12.75">
      <c r="A15" s="17" t="s">
        <v>103</v>
      </c>
      <c r="B15" s="17"/>
      <c r="C15" s="125"/>
      <c r="D15" s="125"/>
      <c r="E15" s="134"/>
      <c r="F15" s="141"/>
      <c r="G15" s="17"/>
      <c r="H15" s="47">
        <v>0</v>
      </c>
      <c r="I15" s="158">
        <v>0</v>
      </c>
      <c r="J15" s="55">
        <v>0</v>
      </c>
      <c r="K15" s="55">
        <v>45000</v>
      </c>
      <c r="L15" s="55">
        <v>0</v>
      </c>
      <c r="M15" s="55">
        <v>0</v>
      </c>
      <c r="N15" s="55">
        <v>0</v>
      </c>
      <c r="O15" s="55">
        <v>0</v>
      </c>
      <c r="P15" s="55">
        <v>45000</v>
      </c>
      <c r="Q15" s="55">
        <v>0</v>
      </c>
      <c r="R15" s="55">
        <v>0</v>
      </c>
      <c r="S15" s="55">
        <v>0</v>
      </c>
      <c r="T15" s="55">
        <v>0</v>
      </c>
      <c r="U15" s="12">
        <v>45000</v>
      </c>
      <c r="V15" s="12">
        <v>0</v>
      </c>
      <c r="W15" s="51"/>
    </row>
    <row r="16" spans="1:23" ht="12.75">
      <c r="A16" s="17" t="s">
        <v>104</v>
      </c>
      <c r="B16" s="17"/>
      <c r="C16" s="125"/>
      <c r="D16" s="125"/>
      <c r="E16" s="134"/>
      <c r="F16" s="141"/>
      <c r="G16" s="17"/>
      <c r="H16" s="47">
        <v>50000</v>
      </c>
      <c r="I16" s="158">
        <v>50000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12">
        <v>0</v>
      </c>
      <c r="V16" s="12">
        <v>0</v>
      </c>
      <c r="W16" s="51"/>
    </row>
    <row r="17" spans="1:23" ht="12.75">
      <c r="A17" s="17" t="s">
        <v>171</v>
      </c>
      <c r="B17" s="17"/>
      <c r="C17" s="125"/>
      <c r="D17" s="125"/>
      <c r="E17" s="134"/>
      <c r="F17" s="141"/>
      <c r="G17" s="17"/>
      <c r="H17" s="47">
        <v>0</v>
      </c>
      <c r="I17" s="158">
        <v>65000</v>
      </c>
      <c r="J17" s="55">
        <v>0</v>
      </c>
      <c r="K17" s="55">
        <v>0</v>
      </c>
      <c r="L17" s="55">
        <v>1500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1500</v>
      </c>
      <c r="S17" s="55">
        <v>0</v>
      </c>
      <c r="T17" s="55">
        <v>0</v>
      </c>
      <c r="U17" s="12">
        <v>0</v>
      </c>
      <c r="V17" s="12">
        <v>0</v>
      </c>
      <c r="W17" s="51"/>
    </row>
    <row r="18" spans="1:23" ht="12.75">
      <c r="A18" s="17" t="s">
        <v>172</v>
      </c>
      <c r="B18" s="17"/>
      <c r="C18" s="125"/>
      <c r="D18" s="125"/>
      <c r="E18" s="134"/>
      <c r="F18" s="141"/>
      <c r="G18" s="17"/>
      <c r="H18" s="47">
        <v>0</v>
      </c>
      <c r="I18" s="158">
        <v>2500</v>
      </c>
      <c r="J18" s="55">
        <v>4500</v>
      </c>
      <c r="K18" s="55">
        <v>2500</v>
      </c>
      <c r="L18" s="55">
        <v>1500</v>
      </c>
      <c r="M18" s="55">
        <v>0</v>
      </c>
      <c r="N18" s="55">
        <v>0</v>
      </c>
      <c r="O18" s="55">
        <v>0</v>
      </c>
      <c r="P18" s="55">
        <v>500</v>
      </c>
      <c r="Q18" s="55">
        <v>0</v>
      </c>
      <c r="R18" s="55">
        <v>0</v>
      </c>
      <c r="S18" s="55">
        <v>500</v>
      </c>
      <c r="T18" s="55">
        <v>0</v>
      </c>
      <c r="U18" s="12">
        <v>0</v>
      </c>
      <c r="V18" s="12">
        <v>0</v>
      </c>
      <c r="W18" s="51"/>
    </row>
    <row r="19" spans="1:23" ht="12.75">
      <c r="A19" s="17" t="s">
        <v>124</v>
      </c>
      <c r="B19" s="17"/>
      <c r="C19" s="125"/>
      <c r="D19" s="125"/>
      <c r="E19" s="134"/>
      <c r="F19" s="141"/>
      <c r="G19" s="17"/>
      <c r="H19" s="47">
        <f>45650-31900</f>
        <v>13750</v>
      </c>
      <c r="I19" s="45">
        <f>I44</f>
        <v>104000</v>
      </c>
      <c r="J19" s="47">
        <f aca="true" t="shared" si="0" ref="J19:V19">J44</f>
        <v>42000</v>
      </c>
      <c r="K19" s="47">
        <f t="shared" si="0"/>
        <v>56000</v>
      </c>
      <c r="L19" s="47">
        <f t="shared" si="0"/>
        <v>81000</v>
      </c>
      <c r="M19" s="47">
        <f t="shared" si="0"/>
        <v>108000</v>
      </c>
      <c r="N19" s="47">
        <f t="shared" si="0"/>
        <v>80000</v>
      </c>
      <c r="O19" s="47">
        <f t="shared" si="0"/>
        <v>58000</v>
      </c>
      <c r="P19" s="47">
        <f t="shared" si="0"/>
        <v>80000</v>
      </c>
      <c r="Q19" s="47">
        <f t="shared" si="0"/>
        <v>110000</v>
      </c>
      <c r="R19" s="47">
        <f t="shared" si="0"/>
        <v>80000</v>
      </c>
      <c r="S19" s="47">
        <f t="shared" si="0"/>
        <v>17000</v>
      </c>
      <c r="T19" s="47">
        <f t="shared" si="0"/>
        <v>66500</v>
      </c>
      <c r="U19" s="47">
        <f t="shared" si="0"/>
        <v>100000</v>
      </c>
      <c r="V19" s="47">
        <f t="shared" si="0"/>
        <v>40000</v>
      </c>
      <c r="W19" s="51"/>
    </row>
    <row r="20" spans="1:23" ht="12.75">
      <c r="A20" s="17" t="s">
        <v>174</v>
      </c>
      <c r="B20" s="17"/>
      <c r="C20" s="125"/>
      <c r="D20" s="125"/>
      <c r="E20" s="134"/>
      <c r="F20" s="141"/>
      <c r="G20" s="17"/>
      <c r="H20" s="47">
        <f>192000-30000</f>
        <v>162000</v>
      </c>
      <c r="I20" s="158">
        <f>SUMMARY!E96</f>
        <v>10000</v>
      </c>
      <c r="J20" s="55">
        <f>SUMMARY!F96</f>
        <v>183000</v>
      </c>
      <c r="K20" s="55">
        <f>SUMMARY!G96</f>
        <v>168000</v>
      </c>
      <c r="L20" s="55">
        <f>SUMMARY!H96</f>
        <v>139000</v>
      </c>
      <c r="M20" s="55">
        <f>SUMMARY!I96</f>
        <v>132000</v>
      </c>
      <c r="N20" s="55">
        <f>SUMMARY!J96</f>
        <v>160000</v>
      </c>
      <c r="O20" s="55">
        <f>SUMMARY!K96</f>
        <v>58000</v>
      </c>
      <c r="P20" s="55">
        <f>SUMMARY!L96</f>
        <v>55000</v>
      </c>
      <c r="Q20" s="55">
        <f>SUMMARY!M96</f>
        <v>15000</v>
      </c>
      <c r="R20" s="55">
        <f>SUMMARY!N96</f>
        <v>23000</v>
      </c>
      <c r="S20" s="55">
        <f>SUMMARY!O96</f>
        <v>31500</v>
      </c>
      <c r="T20" s="55">
        <f>SUMMARY!P96</f>
        <v>37000</v>
      </c>
      <c r="U20" s="55">
        <f>SUMMARY!Q96</f>
        <v>15000</v>
      </c>
      <c r="V20" s="55">
        <f>SUMMARY!R96</f>
        <v>10000</v>
      </c>
      <c r="W20" s="51"/>
    </row>
    <row r="21" spans="1:23" ht="12.75">
      <c r="A21" s="17" t="s">
        <v>105</v>
      </c>
      <c r="B21" s="17"/>
      <c r="C21" s="125"/>
      <c r="D21" s="125"/>
      <c r="E21" s="134"/>
      <c r="F21" s="141"/>
      <c r="G21" s="17"/>
      <c r="H21" s="47">
        <v>0</v>
      </c>
      <c r="I21" s="158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12">
        <v>0</v>
      </c>
      <c r="V21" s="12">
        <v>0</v>
      </c>
      <c r="W21" s="51"/>
    </row>
    <row r="22" spans="1:23" ht="12.75">
      <c r="A22" s="17" t="s">
        <v>106</v>
      </c>
      <c r="B22" s="17"/>
      <c r="C22" s="125"/>
      <c r="D22" s="125"/>
      <c r="E22" s="134"/>
      <c r="F22" s="141"/>
      <c r="G22" s="17"/>
      <c r="H22" s="47">
        <v>0</v>
      </c>
      <c r="I22" s="158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12">
        <v>0</v>
      </c>
      <c r="V22" s="12">
        <v>0</v>
      </c>
      <c r="W22" s="51"/>
    </row>
    <row r="23" spans="1:23" ht="12.75">
      <c r="A23" s="17" t="s">
        <v>107</v>
      </c>
      <c r="B23" s="17"/>
      <c r="C23" s="125"/>
      <c r="D23" s="125"/>
      <c r="E23" s="134"/>
      <c r="F23" s="141"/>
      <c r="G23" s="17"/>
      <c r="H23" s="47">
        <v>16200</v>
      </c>
      <c r="I23" s="158">
        <v>10000</v>
      </c>
      <c r="J23" s="55">
        <v>15000</v>
      </c>
      <c r="K23" s="55">
        <v>8000</v>
      </c>
      <c r="L23" s="55">
        <v>15000</v>
      </c>
      <c r="M23" s="55">
        <v>20000</v>
      </c>
      <c r="N23" s="55">
        <v>15000</v>
      </c>
      <c r="O23" s="55">
        <v>15000</v>
      </c>
      <c r="P23" s="55">
        <v>8000</v>
      </c>
      <c r="Q23" s="55">
        <v>10000</v>
      </c>
      <c r="R23" s="55">
        <v>10000</v>
      </c>
      <c r="S23" s="55">
        <v>15000</v>
      </c>
      <c r="T23" s="55">
        <v>15000</v>
      </c>
      <c r="U23" s="12">
        <v>15000</v>
      </c>
      <c r="V23" s="12">
        <v>15000</v>
      </c>
      <c r="W23" s="51"/>
    </row>
    <row r="24" spans="1:23" ht="12.75">
      <c r="A24" s="17" t="s">
        <v>108</v>
      </c>
      <c r="B24" s="17"/>
      <c r="C24" s="125"/>
      <c r="D24" s="125"/>
      <c r="E24" s="134"/>
      <c r="F24" s="141"/>
      <c r="G24" s="17"/>
      <c r="H24" s="47">
        <v>4000</v>
      </c>
      <c r="I24" s="158">
        <v>2000</v>
      </c>
      <c r="J24" s="55">
        <v>3000</v>
      </c>
      <c r="K24" s="55">
        <v>3000</v>
      </c>
      <c r="L24" s="55">
        <v>3000</v>
      </c>
      <c r="M24" s="55">
        <v>5000</v>
      </c>
      <c r="N24" s="55">
        <v>5000</v>
      </c>
      <c r="O24" s="55">
        <v>4000</v>
      </c>
      <c r="P24" s="55">
        <v>2500</v>
      </c>
      <c r="Q24" s="55">
        <v>2500</v>
      </c>
      <c r="R24" s="55">
        <v>2500</v>
      </c>
      <c r="S24" s="55">
        <v>2500</v>
      </c>
      <c r="T24" s="55">
        <v>2500</v>
      </c>
      <c r="U24" s="12">
        <v>2500</v>
      </c>
      <c r="V24" s="12">
        <v>2500</v>
      </c>
      <c r="W24" s="51"/>
    </row>
    <row r="25" spans="1:23" ht="12.75">
      <c r="A25" s="17" t="s">
        <v>109</v>
      </c>
      <c r="B25" s="17"/>
      <c r="C25" s="125"/>
      <c r="D25" s="125"/>
      <c r="E25" s="134"/>
      <c r="F25" s="141"/>
      <c r="G25" s="17"/>
      <c r="H25" s="47">
        <v>0</v>
      </c>
      <c r="I25" s="158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12">
        <v>0</v>
      </c>
      <c r="V25" s="12">
        <v>0</v>
      </c>
      <c r="W25" s="51"/>
    </row>
    <row r="26" spans="1:23" ht="12.75">
      <c r="A26" s="17" t="s">
        <v>126</v>
      </c>
      <c r="B26" s="17"/>
      <c r="C26" s="125"/>
      <c r="D26" s="125"/>
      <c r="E26" s="134"/>
      <c r="F26" s="141"/>
      <c r="G26" s="17"/>
      <c r="H26" s="47">
        <v>0</v>
      </c>
      <c r="I26" s="45">
        <f>I52</f>
        <v>26500</v>
      </c>
      <c r="J26" s="47">
        <f aca="true" t="shared" si="1" ref="J26:V26">J52</f>
        <v>27500</v>
      </c>
      <c r="K26" s="47">
        <f t="shared" si="1"/>
        <v>30000</v>
      </c>
      <c r="L26" s="47">
        <f t="shared" si="1"/>
        <v>0</v>
      </c>
      <c r="M26" s="47">
        <f t="shared" si="1"/>
        <v>0</v>
      </c>
      <c r="N26" s="47">
        <f t="shared" si="1"/>
        <v>0</v>
      </c>
      <c r="O26" s="47">
        <f t="shared" si="1"/>
        <v>33000</v>
      </c>
      <c r="P26" s="47">
        <f t="shared" si="1"/>
        <v>34500</v>
      </c>
      <c r="Q26" s="47">
        <f t="shared" si="1"/>
        <v>35500</v>
      </c>
      <c r="R26" s="47">
        <f t="shared" si="1"/>
        <v>0</v>
      </c>
      <c r="S26" s="47">
        <f t="shared" si="1"/>
        <v>0</v>
      </c>
      <c r="T26" s="47">
        <f t="shared" si="1"/>
        <v>33500</v>
      </c>
      <c r="U26" s="47">
        <f t="shared" si="1"/>
        <v>0</v>
      </c>
      <c r="V26" s="47">
        <f t="shared" si="1"/>
        <v>0</v>
      </c>
      <c r="W26" s="51"/>
    </row>
    <row r="27" spans="1:23" ht="12.75">
      <c r="A27" s="17" t="s">
        <v>116</v>
      </c>
      <c r="B27" s="17"/>
      <c r="C27" s="125"/>
      <c r="D27" s="125"/>
      <c r="E27" s="134"/>
      <c r="F27" s="141"/>
      <c r="G27" s="17"/>
      <c r="H27" s="47">
        <v>1000</v>
      </c>
      <c r="I27" s="158">
        <v>1000</v>
      </c>
      <c r="J27" s="55">
        <v>1000</v>
      </c>
      <c r="K27" s="55">
        <v>500</v>
      </c>
      <c r="L27" s="55">
        <v>1000</v>
      </c>
      <c r="M27" s="55">
        <v>500</v>
      </c>
      <c r="N27" s="55">
        <v>1000</v>
      </c>
      <c r="O27" s="55">
        <v>500</v>
      </c>
      <c r="P27" s="55">
        <v>1000</v>
      </c>
      <c r="Q27" s="55">
        <v>1000</v>
      </c>
      <c r="R27" s="55">
        <v>1000</v>
      </c>
      <c r="S27" s="55">
        <v>500</v>
      </c>
      <c r="T27" s="55">
        <v>500</v>
      </c>
      <c r="U27" s="12">
        <v>1000</v>
      </c>
      <c r="V27" s="12">
        <v>1000</v>
      </c>
      <c r="W27" s="51"/>
    </row>
    <row r="28" spans="1:23" ht="12.75">
      <c r="A28" s="17" t="s">
        <v>111</v>
      </c>
      <c r="B28" s="17"/>
      <c r="C28" s="125"/>
      <c r="D28" s="125"/>
      <c r="E28" s="134"/>
      <c r="F28" s="141"/>
      <c r="G28" s="17"/>
      <c r="H28" s="172">
        <v>600</v>
      </c>
      <c r="I28" s="158">
        <v>1500</v>
      </c>
      <c r="J28" s="55">
        <v>2000</v>
      </c>
      <c r="K28" s="55">
        <v>1000</v>
      </c>
      <c r="L28" s="55">
        <v>0</v>
      </c>
      <c r="M28" s="55">
        <v>0</v>
      </c>
      <c r="N28" s="55">
        <v>2500</v>
      </c>
      <c r="O28" s="55">
        <v>0</v>
      </c>
      <c r="P28" s="55">
        <v>0</v>
      </c>
      <c r="Q28" s="55">
        <v>0</v>
      </c>
      <c r="R28" s="55">
        <v>0</v>
      </c>
      <c r="S28" s="55">
        <v>2500</v>
      </c>
      <c r="T28" s="55">
        <v>0</v>
      </c>
      <c r="U28" s="12">
        <v>0</v>
      </c>
      <c r="V28" s="12">
        <v>0</v>
      </c>
      <c r="W28" s="51"/>
    </row>
    <row r="29" spans="1:23" ht="12.75">
      <c r="A29" s="17" t="s">
        <v>112</v>
      </c>
      <c r="B29" s="17"/>
      <c r="C29" s="125"/>
      <c r="D29" s="125"/>
      <c r="E29" s="134"/>
      <c r="F29" s="141"/>
      <c r="G29" s="17"/>
      <c r="H29" s="172">
        <v>50000</v>
      </c>
      <c r="I29" s="158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12">
        <v>0</v>
      </c>
      <c r="V29" s="12">
        <v>0</v>
      </c>
      <c r="W29" s="51"/>
    </row>
    <row r="30" spans="1:23" ht="12.75">
      <c r="A30" s="17" t="s">
        <v>113</v>
      </c>
      <c r="B30" s="17"/>
      <c r="C30" s="125"/>
      <c r="D30" s="125"/>
      <c r="E30" s="134"/>
      <c r="F30" s="141"/>
      <c r="G30" s="17"/>
      <c r="H30" s="172">
        <v>1500</v>
      </c>
      <c r="I30" s="158">
        <v>1500</v>
      </c>
      <c r="J30" s="55">
        <v>1500</v>
      </c>
      <c r="K30" s="55">
        <v>1500</v>
      </c>
      <c r="L30" s="55">
        <v>1500</v>
      </c>
      <c r="M30" s="55">
        <v>1500</v>
      </c>
      <c r="N30" s="55">
        <v>1500</v>
      </c>
      <c r="O30" s="55">
        <v>1500</v>
      </c>
      <c r="P30" s="55">
        <v>1500</v>
      </c>
      <c r="Q30" s="55">
        <v>1500</v>
      </c>
      <c r="R30" s="55">
        <v>1500</v>
      </c>
      <c r="S30" s="55">
        <v>1500</v>
      </c>
      <c r="T30" s="55">
        <v>1500</v>
      </c>
      <c r="U30" s="12">
        <v>1500</v>
      </c>
      <c r="V30" s="12">
        <v>1500</v>
      </c>
      <c r="W30" s="51"/>
    </row>
    <row r="31" spans="1:23" ht="15.75" thickBot="1">
      <c r="A31" s="19"/>
      <c r="B31" s="19"/>
      <c r="C31" s="126"/>
      <c r="D31" s="126"/>
      <c r="E31" s="135"/>
      <c r="F31" s="142"/>
      <c r="G31" s="19"/>
      <c r="H31" s="173">
        <f aca="true" t="shared" si="2" ref="H31:V31">SUM(H6:H30)</f>
        <v>311900</v>
      </c>
      <c r="I31" s="46">
        <f t="shared" si="2"/>
        <v>484500</v>
      </c>
      <c r="J31" s="46">
        <f t="shared" si="2"/>
        <v>1790750</v>
      </c>
      <c r="K31" s="46">
        <f t="shared" si="2"/>
        <v>1544750</v>
      </c>
      <c r="L31" s="46">
        <f t="shared" si="2"/>
        <v>335750</v>
      </c>
      <c r="M31" s="46">
        <f t="shared" si="2"/>
        <v>322250</v>
      </c>
      <c r="N31" s="46">
        <f t="shared" si="2"/>
        <v>268250</v>
      </c>
      <c r="O31" s="46">
        <f t="shared" si="2"/>
        <v>174250</v>
      </c>
      <c r="P31" s="46">
        <f t="shared" si="2"/>
        <v>331750</v>
      </c>
      <c r="Q31" s="46">
        <f t="shared" si="2"/>
        <v>181250</v>
      </c>
      <c r="R31" s="46">
        <f t="shared" si="2"/>
        <v>124500</v>
      </c>
      <c r="S31" s="46">
        <f t="shared" si="2"/>
        <v>76500</v>
      </c>
      <c r="T31" s="46">
        <f t="shared" si="2"/>
        <v>165500</v>
      </c>
      <c r="U31" s="68">
        <f t="shared" si="2"/>
        <v>216500</v>
      </c>
      <c r="V31" s="68">
        <f t="shared" si="2"/>
        <v>73500</v>
      </c>
      <c r="W31" s="51"/>
    </row>
    <row r="32" spans="8:20" ht="13.5" thickTop="1">
      <c r="H32" s="151"/>
      <c r="I32" s="170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3.5" thickBot="1">
      <c r="A33" s="177" t="s">
        <v>117</v>
      </c>
      <c r="B33" s="177"/>
      <c r="C33" s="128"/>
      <c r="D33" s="128"/>
      <c r="E33" s="136"/>
      <c r="F33" s="143"/>
      <c r="G33" s="121"/>
      <c r="H33" s="151"/>
      <c r="I33" s="17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47" s="6" customFormat="1" ht="15">
      <c r="A34" s="64" t="s">
        <v>269</v>
      </c>
      <c r="B34" s="23" t="s">
        <v>217</v>
      </c>
      <c r="C34" s="129"/>
      <c r="D34" s="129"/>
      <c r="E34" s="137">
        <v>42370</v>
      </c>
      <c r="F34" s="39"/>
      <c r="G34" s="23"/>
      <c r="H34" s="47"/>
      <c r="I34" s="45"/>
      <c r="J34" s="47"/>
      <c r="K34" s="47"/>
      <c r="L34" s="47">
        <v>21000</v>
      </c>
      <c r="M34" s="47"/>
      <c r="N34" s="47"/>
      <c r="O34" s="47"/>
      <c r="P34" s="47">
        <v>21000</v>
      </c>
      <c r="Q34" s="47"/>
      <c r="R34" s="47"/>
      <c r="S34" s="47"/>
      <c r="T34" s="47">
        <v>22500</v>
      </c>
      <c r="U34" s="4"/>
      <c r="V34" s="4"/>
      <c r="W34" s="2"/>
      <c r="X34" s="2"/>
      <c r="Y34" s="4"/>
      <c r="Z34" s="4"/>
      <c r="AA34" s="4"/>
      <c r="AB34" s="2"/>
      <c r="AC34" s="2"/>
      <c r="AD34" s="2"/>
      <c r="AE34" s="2"/>
      <c r="AF34" s="24"/>
      <c r="AG34" s="2"/>
      <c r="AH34" s="2"/>
      <c r="AI34" s="2"/>
      <c r="AJ34" s="2"/>
      <c r="AK34" s="2"/>
      <c r="AL34" s="2"/>
      <c r="AM34" s="2"/>
      <c r="AN34" s="4"/>
      <c r="AO34" s="4"/>
      <c r="AP34" s="4"/>
      <c r="AQ34" s="4"/>
      <c r="AR34" s="4"/>
      <c r="AS34" s="4"/>
      <c r="AT34" s="4"/>
      <c r="AU34" s="4"/>
    </row>
    <row r="35" spans="1:47" s="6" customFormat="1" ht="15">
      <c r="A35" s="64" t="s">
        <v>165</v>
      </c>
      <c r="B35" s="23" t="s">
        <v>166</v>
      </c>
      <c r="C35" s="129"/>
      <c r="D35" s="129"/>
      <c r="E35" s="137"/>
      <c r="F35" s="39"/>
      <c r="G35" s="23"/>
      <c r="H35" s="47"/>
      <c r="I35" s="45"/>
      <c r="J35" s="47"/>
      <c r="K35" s="47"/>
      <c r="L35" s="47"/>
      <c r="M35" s="47">
        <v>40000</v>
      </c>
      <c r="N35" s="47"/>
      <c r="O35" s="47"/>
      <c r="P35" s="47"/>
      <c r="Q35" s="47">
        <v>40000</v>
      </c>
      <c r="R35" s="47"/>
      <c r="S35" s="47"/>
      <c r="T35" s="47"/>
      <c r="U35" s="4">
        <v>40000</v>
      </c>
      <c r="V35" s="4"/>
      <c r="W35" s="2"/>
      <c r="X35" s="2"/>
      <c r="Y35" s="4"/>
      <c r="Z35" s="4"/>
      <c r="AA35" s="4"/>
      <c r="AB35" s="2"/>
      <c r="AC35" s="2"/>
      <c r="AD35" s="2"/>
      <c r="AE35" s="2"/>
      <c r="AF35" s="24"/>
      <c r="AG35" s="2"/>
      <c r="AH35" s="2"/>
      <c r="AI35" s="2"/>
      <c r="AJ35" s="2"/>
      <c r="AK35" s="2"/>
      <c r="AL35" s="2"/>
      <c r="AM35" s="2"/>
      <c r="AN35" s="4"/>
      <c r="AO35" s="4"/>
      <c r="AP35" s="4"/>
      <c r="AQ35" s="4"/>
      <c r="AR35" s="4"/>
      <c r="AS35" s="4"/>
      <c r="AT35" s="4"/>
      <c r="AU35" s="4"/>
    </row>
    <row r="36" spans="1:47" s="6" customFormat="1" ht="15">
      <c r="A36" s="64" t="s">
        <v>167</v>
      </c>
      <c r="B36" s="23" t="s">
        <v>168</v>
      </c>
      <c r="C36" s="129"/>
      <c r="D36" s="129"/>
      <c r="E36" s="137"/>
      <c r="F36" s="39"/>
      <c r="G36" s="23"/>
      <c r="H36" s="47"/>
      <c r="I36" s="45"/>
      <c r="J36" s="47"/>
      <c r="K36" s="47"/>
      <c r="L36" s="47"/>
      <c r="M36" s="47"/>
      <c r="N36" s="47">
        <v>40000</v>
      </c>
      <c r="O36" s="47"/>
      <c r="P36" s="47"/>
      <c r="Q36" s="47"/>
      <c r="R36" s="47">
        <v>40000</v>
      </c>
      <c r="S36" s="47"/>
      <c r="T36" s="47"/>
      <c r="U36" s="4"/>
      <c r="V36" s="4">
        <v>40000</v>
      </c>
      <c r="W36" s="2"/>
      <c r="X36" s="2"/>
      <c r="Y36" s="4"/>
      <c r="Z36" s="4"/>
      <c r="AA36" s="4"/>
      <c r="AB36" s="2"/>
      <c r="AC36" s="2"/>
      <c r="AD36" s="2"/>
      <c r="AE36" s="2"/>
      <c r="AF36" s="24"/>
      <c r="AG36" s="2"/>
      <c r="AH36" s="2"/>
      <c r="AI36" s="2"/>
      <c r="AJ36" s="2"/>
      <c r="AK36" s="2"/>
      <c r="AL36" s="2"/>
      <c r="AM36" s="2"/>
      <c r="AN36" s="4"/>
      <c r="AO36" s="4"/>
      <c r="AP36" s="4"/>
      <c r="AQ36" s="4"/>
      <c r="AR36" s="4"/>
      <c r="AS36" s="4"/>
      <c r="AT36" s="4"/>
      <c r="AU36" s="4"/>
    </row>
    <row r="37" spans="1:47" s="6" customFormat="1" ht="15">
      <c r="A37" s="29" t="s">
        <v>218</v>
      </c>
      <c r="B37" s="22" t="s">
        <v>128</v>
      </c>
      <c r="C37" s="129"/>
      <c r="D37" s="130"/>
      <c r="E37" s="137"/>
      <c r="F37" s="39"/>
      <c r="G37" s="22"/>
      <c r="H37" s="47"/>
      <c r="I37" s="45">
        <v>65000</v>
      </c>
      <c r="J37" s="47" t="s">
        <v>308</v>
      </c>
      <c r="K37" s="47"/>
      <c r="L37" s="47"/>
      <c r="M37" s="47">
        <v>68000</v>
      </c>
      <c r="N37" s="47"/>
      <c r="O37" s="47"/>
      <c r="P37" s="47"/>
      <c r="Q37" s="47">
        <v>70000</v>
      </c>
      <c r="R37" s="47"/>
      <c r="S37" s="47"/>
      <c r="T37" s="47"/>
      <c r="U37" s="4"/>
      <c r="V37" s="2"/>
      <c r="W37" s="4"/>
      <c r="X37" s="4"/>
      <c r="Y37" s="4"/>
      <c r="Z37" s="2"/>
      <c r="AA37" s="25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s="6" customFormat="1" ht="15">
      <c r="A38" s="148" t="s">
        <v>67</v>
      </c>
      <c r="B38" s="23" t="s">
        <v>259</v>
      </c>
      <c r="C38" s="129">
        <v>1691</v>
      </c>
      <c r="D38" s="132" t="s">
        <v>257</v>
      </c>
      <c r="E38" s="137" t="s">
        <v>258</v>
      </c>
      <c r="F38" s="39">
        <v>19510</v>
      </c>
      <c r="G38" s="26"/>
      <c r="H38" s="47"/>
      <c r="I38" s="45">
        <v>39000</v>
      </c>
      <c r="J38" s="47"/>
      <c r="K38" s="47"/>
      <c r="L38" s="47"/>
      <c r="M38" s="47"/>
      <c r="N38" s="47">
        <v>40000</v>
      </c>
      <c r="O38" s="47"/>
      <c r="P38" s="47"/>
      <c r="Q38" s="47"/>
      <c r="R38" s="47">
        <v>40000</v>
      </c>
      <c r="S38" s="47"/>
      <c r="T38" s="47"/>
      <c r="U38" s="4"/>
      <c r="V38" s="4"/>
      <c r="W38" s="2"/>
      <c r="X38" s="2"/>
      <c r="Y38" s="4"/>
      <c r="Z38" s="4"/>
      <c r="AA38" s="4"/>
      <c r="AB38" s="2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4"/>
      <c r="AO38" s="4"/>
      <c r="AP38" s="4"/>
      <c r="AQ38" s="4"/>
      <c r="AR38" s="4"/>
      <c r="AS38" s="4"/>
      <c r="AT38" s="4"/>
      <c r="AU38" s="4"/>
    </row>
    <row r="39" spans="1:47" s="6" customFormat="1" ht="15">
      <c r="A39" s="28" t="s">
        <v>264</v>
      </c>
      <c r="B39" s="23" t="s">
        <v>12</v>
      </c>
      <c r="C39" s="129">
        <v>2046</v>
      </c>
      <c r="D39" s="132" t="s">
        <v>257</v>
      </c>
      <c r="E39" s="137">
        <v>41373</v>
      </c>
      <c r="F39" s="39">
        <v>26782</v>
      </c>
      <c r="G39" s="23"/>
      <c r="H39" s="47"/>
      <c r="I39" s="45"/>
      <c r="J39" s="47"/>
      <c r="K39" s="47">
        <v>42000</v>
      </c>
      <c r="L39" s="47"/>
      <c r="M39" s="47"/>
      <c r="N39" s="47"/>
      <c r="O39" s="47"/>
      <c r="P39" s="47">
        <v>43000</v>
      </c>
      <c r="Q39" s="47"/>
      <c r="R39" s="47"/>
      <c r="S39" s="47"/>
      <c r="T39" s="47"/>
      <c r="U39" s="4">
        <v>43000</v>
      </c>
      <c r="V39" s="4"/>
      <c r="W39" s="2"/>
      <c r="X39" s="2"/>
      <c r="Y39" s="4"/>
      <c r="Z39" s="4"/>
      <c r="AA39" s="4"/>
      <c r="AB39" s="2"/>
      <c r="AC39" s="27"/>
      <c r="AD39" s="2"/>
      <c r="AE39" s="2"/>
      <c r="AF39" s="24"/>
      <c r="AG39" s="24"/>
      <c r="AH39" s="2"/>
      <c r="AI39" s="2"/>
      <c r="AJ39" s="2"/>
      <c r="AK39" s="2"/>
      <c r="AL39" s="2"/>
      <c r="AM39" s="2"/>
      <c r="AN39" s="4"/>
      <c r="AO39" s="4"/>
      <c r="AP39" s="4"/>
      <c r="AQ39" s="4"/>
      <c r="AR39" s="4"/>
      <c r="AS39" s="4"/>
      <c r="AT39" s="4"/>
      <c r="AU39" s="4"/>
    </row>
    <row r="40" spans="1:47" s="6" customFormat="1" ht="15">
      <c r="A40" s="28" t="s">
        <v>68</v>
      </c>
      <c r="B40" s="23" t="s">
        <v>42</v>
      </c>
      <c r="C40" s="129">
        <v>1975</v>
      </c>
      <c r="D40" s="132" t="s">
        <v>257</v>
      </c>
      <c r="E40" s="137">
        <v>41067</v>
      </c>
      <c r="F40" s="39">
        <v>31810</v>
      </c>
      <c r="G40" s="23"/>
      <c r="H40" s="47"/>
      <c r="I40" s="45"/>
      <c r="J40" s="47">
        <v>42000</v>
      </c>
      <c r="K40" s="47"/>
      <c r="L40" s="47"/>
      <c r="M40" s="47"/>
      <c r="N40" s="47"/>
      <c r="O40" s="47">
        <v>43000</v>
      </c>
      <c r="P40" s="47"/>
      <c r="Q40" s="47"/>
      <c r="R40" s="47"/>
      <c r="S40" s="47"/>
      <c r="T40" s="47">
        <v>44000</v>
      </c>
      <c r="U40" s="4"/>
      <c r="V40" s="4"/>
      <c r="W40" s="2"/>
      <c r="X40" s="2"/>
      <c r="Y40" s="4"/>
      <c r="Z40" s="4"/>
      <c r="AA40" s="4"/>
      <c r="AB40" s="2"/>
      <c r="AC40" s="27"/>
      <c r="AD40" s="2"/>
      <c r="AE40" s="2"/>
      <c r="AF40" s="24"/>
      <c r="AG40" s="2"/>
      <c r="AH40" s="2"/>
      <c r="AI40" s="2"/>
      <c r="AJ40" s="2"/>
      <c r="AK40" s="2"/>
      <c r="AL40" s="2"/>
      <c r="AM40" s="2"/>
      <c r="AN40" s="4"/>
      <c r="AO40" s="4"/>
      <c r="AP40" s="4"/>
      <c r="AQ40" s="4"/>
      <c r="AR40" s="4"/>
      <c r="AS40" s="4"/>
      <c r="AT40" s="4"/>
      <c r="AU40" s="4"/>
    </row>
    <row r="41" spans="1:47" s="6" customFormat="1" ht="15">
      <c r="A41" s="28" t="s">
        <v>58</v>
      </c>
      <c r="B41" s="23" t="s">
        <v>59</v>
      </c>
      <c r="C41" s="129">
        <v>2115</v>
      </c>
      <c r="D41" s="132" t="s">
        <v>257</v>
      </c>
      <c r="E41" s="137">
        <v>41456</v>
      </c>
      <c r="F41" s="39">
        <v>12325</v>
      </c>
      <c r="G41" s="23"/>
      <c r="H41" s="47"/>
      <c r="I41" s="45"/>
      <c r="J41" s="47"/>
      <c r="K41" s="47">
        <v>14000</v>
      </c>
      <c r="L41" s="47"/>
      <c r="M41" s="47"/>
      <c r="N41" s="47"/>
      <c r="O41" s="47">
        <v>15000</v>
      </c>
      <c r="P41" s="47"/>
      <c r="Q41" s="47"/>
      <c r="R41" s="47"/>
      <c r="S41" s="47">
        <v>17000</v>
      </c>
      <c r="T41" s="47"/>
      <c r="U41" s="4"/>
      <c r="V41" s="4"/>
      <c r="W41" s="2"/>
      <c r="X41" s="2"/>
      <c r="Y41" s="4"/>
      <c r="Z41" s="4"/>
      <c r="AA41" s="4"/>
      <c r="AB41" s="2"/>
      <c r="AC41" s="2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4"/>
      <c r="AO41" s="4"/>
      <c r="AP41" s="4"/>
      <c r="AQ41" s="4"/>
      <c r="AR41" s="4"/>
      <c r="AS41" s="4"/>
      <c r="AT41" s="4"/>
      <c r="AU41" s="4"/>
    </row>
    <row r="42" spans="1:47" s="6" customFormat="1" ht="15">
      <c r="A42" s="64" t="s">
        <v>129</v>
      </c>
      <c r="B42" s="23" t="s">
        <v>130</v>
      </c>
      <c r="C42" s="129"/>
      <c r="E42" s="129"/>
      <c r="F42" s="39"/>
      <c r="G42" s="23"/>
      <c r="H42" s="47"/>
      <c r="I42" s="45"/>
      <c r="J42" s="47"/>
      <c r="K42" s="47"/>
      <c r="L42" s="47">
        <v>15000</v>
      </c>
      <c r="M42" s="47"/>
      <c r="N42" s="47"/>
      <c r="O42" s="47"/>
      <c r="P42" s="47">
        <v>16000</v>
      </c>
      <c r="Q42" s="47"/>
      <c r="R42" s="47"/>
      <c r="S42" s="47"/>
      <c r="T42" s="47"/>
      <c r="U42" s="4">
        <v>17000</v>
      </c>
      <c r="V42" s="4"/>
      <c r="W42" s="2"/>
      <c r="X42" s="2"/>
      <c r="Y42" s="4"/>
      <c r="Z42" s="4"/>
      <c r="AA42" s="4"/>
      <c r="AB42" s="2"/>
      <c r="AC42" s="25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4"/>
      <c r="AO42" s="4"/>
      <c r="AP42" s="4"/>
      <c r="AQ42" s="4"/>
      <c r="AR42" s="4"/>
      <c r="AS42" s="4"/>
      <c r="AT42" s="4"/>
      <c r="AU42" s="4"/>
    </row>
    <row r="43" spans="1:47" s="6" customFormat="1" ht="15">
      <c r="A43" s="64" t="s">
        <v>219</v>
      </c>
      <c r="B43" s="23" t="s">
        <v>220</v>
      </c>
      <c r="C43" s="129"/>
      <c r="D43" s="129"/>
      <c r="E43" s="137"/>
      <c r="F43" s="39"/>
      <c r="G43" s="23"/>
      <c r="H43" s="47"/>
      <c r="I43" s="45"/>
      <c r="J43" s="47"/>
      <c r="K43" s="47"/>
      <c r="L43" s="47">
        <v>45000</v>
      </c>
      <c r="M43" s="47"/>
      <c r="N43" s="47"/>
      <c r="O43" s="47"/>
      <c r="P43" s="47"/>
      <c r="Q43" s="47"/>
      <c r="R43" s="47"/>
      <c r="S43" s="47"/>
      <c r="T43" s="47"/>
      <c r="U43" s="4"/>
      <c r="V43" s="4"/>
      <c r="W43" s="2"/>
      <c r="X43" s="2"/>
      <c r="Y43" s="4"/>
      <c r="Z43" s="4"/>
      <c r="AA43" s="4"/>
      <c r="AB43" s="2"/>
      <c r="AC43" s="25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4"/>
      <c r="AO43" s="4"/>
      <c r="AP43" s="4"/>
      <c r="AQ43" s="4"/>
      <c r="AR43" s="4"/>
      <c r="AS43" s="4"/>
      <c r="AT43" s="4"/>
      <c r="AU43" s="4"/>
    </row>
    <row r="44" spans="2:23" ht="13.5" thickBot="1">
      <c r="B44" s="17" t="s">
        <v>125</v>
      </c>
      <c r="C44" s="125"/>
      <c r="D44" s="125"/>
      <c r="E44" s="134"/>
      <c r="F44" s="141"/>
      <c r="G44" s="17"/>
      <c r="H44" s="173"/>
      <c r="I44" s="46">
        <f aca="true" t="shared" si="3" ref="I44:V44">SUM(I34:I43)</f>
        <v>104000</v>
      </c>
      <c r="J44" s="46">
        <f t="shared" si="3"/>
        <v>42000</v>
      </c>
      <c r="K44" s="46">
        <f t="shared" si="3"/>
        <v>56000</v>
      </c>
      <c r="L44" s="46">
        <f t="shared" si="3"/>
        <v>81000</v>
      </c>
      <c r="M44" s="46">
        <f t="shared" si="3"/>
        <v>108000</v>
      </c>
      <c r="N44" s="46">
        <f t="shared" si="3"/>
        <v>80000</v>
      </c>
      <c r="O44" s="46">
        <f t="shared" si="3"/>
        <v>58000</v>
      </c>
      <c r="P44" s="46">
        <f t="shared" si="3"/>
        <v>80000</v>
      </c>
      <c r="Q44" s="46">
        <f t="shared" si="3"/>
        <v>110000</v>
      </c>
      <c r="R44" s="46">
        <f t="shared" si="3"/>
        <v>80000</v>
      </c>
      <c r="S44" s="46">
        <f t="shared" si="3"/>
        <v>17000</v>
      </c>
      <c r="T44" s="46">
        <f t="shared" si="3"/>
        <v>66500</v>
      </c>
      <c r="U44" s="65">
        <f t="shared" si="3"/>
        <v>100000</v>
      </c>
      <c r="V44" s="65">
        <f t="shared" si="3"/>
        <v>40000</v>
      </c>
      <c r="W44" s="51"/>
    </row>
    <row r="45" spans="8:20" ht="13.5" thickTop="1">
      <c r="H45" s="47"/>
      <c r="I45" s="45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8:20" ht="12.75">
      <c r="H46" s="47"/>
      <c r="I46" s="45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s="3" customFormat="1" ht="13.5" thickBot="1">
      <c r="A47" s="175" t="s">
        <v>131</v>
      </c>
      <c r="B47" s="175"/>
      <c r="C47" s="131"/>
      <c r="D47" s="131"/>
      <c r="E47" s="115"/>
      <c r="F47" s="118"/>
      <c r="G47" s="10"/>
      <c r="H47" s="71"/>
      <c r="I47" s="171"/>
      <c r="J47" s="48"/>
      <c r="K47" s="48"/>
      <c r="L47" s="48"/>
      <c r="M47" s="48"/>
      <c r="N47" s="48"/>
      <c r="O47" s="49"/>
      <c r="P47" s="49"/>
      <c r="Q47" s="49"/>
      <c r="R47" s="49"/>
      <c r="S47" s="49"/>
      <c r="T47" s="49"/>
    </row>
    <row r="48" spans="1:20" s="36" customFormat="1" ht="12.75">
      <c r="A48" s="38" t="s">
        <v>61</v>
      </c>
      <c r="B48" s="39" t="s">
        <v>11</v>
      </c>
      <c r="C48" s="132">
        <v>2174</v>
      </c>
      <c r="D48" s="132" t="s">
        <v>257</v>
      </c>
      <c r="E48" s="139">
        <v>41446</v>
      </c>
      <c r="F48" s="39">
        <v>24000</v>
      </c>
      <c r="G48" s="39"/>
      <c r="H48" s="47"/>
      <c r="I48" s="45">
        <v>26500</v>
      </c>
      <c r="J48" s="47"/>
      <c r="K48" s="47"/>
      <c r="L48" s="47"/>
      <c r="M48" s="47"/>
      <c r="N48" s="47"/>
      <c r="O48" s="47">
        <v>33000</v>
      </c>
      <c r="P48" s="47"/>
      <c r="Q48" s="47"/>
      <c r="R48" s="47"/>
      <c r="S48" s="47"/>
      <c r="T48" s="47">
        <v>33500</v>
      </c>
    </row>
    <row r="49" spans="1:20" s="36" customFormat="1" ht="12.75">
      <c r="A49" s="38" t="s">
        <v>63</v>
      </c>
      <c r="B49" s="39" t="s">
        <v>13</v>
      </c>
      <c r="C49" s="132">
        <v>2117</v>
      </c>
      <c r="D49" s="132" t="s">
        <v>257</v>
      </c>
      <c r="E49" s="139">
        <v>41779</v>
      </c>
      <c r="F49" s="39">
        <v>23109</v>
      </c>
      <c r="G49" s="39"/>
      <c r="H49" s="47"/>
      <c r="I49" s="45"/>
      <c r="J49" s="47">
        <v>27500</v>
      </c>
      <c r="K49" s="47"/>
      <c r="L49" s="47"/>
      <c r="M49" s="47"/>
      <c r="N49" s="47"/>
      <c r="O49" s="47"/>
      <c r="P49" s="47">
        <v>34500</v>
      </c>
      <c r="Q49" s="47"/>
      <c r="R49" s="47"/>
      <c r="S49" s="47"/>
      <c r="T49" s="47"/>
    </row>
    <row r="50" spans="1:20" s="36" customFormat="1" ht="12.75">
      <c r="A50" s="38" t="s">
        <v>62</v>
      </c>
      <c r="B50" s="39" t="s">
        <v>64</v>
      </c>
      <c r="C50" s="132">
        <v>2118</v>
      </c>
      <c r="D50" s="132" t="s">
        <v>257</v>
      </c>
      <c r="E50" s="139">
        <v>41779</v>
      </c>
      <c r="F50" s="39">
        <v>23032</v>
      </c>
      <c r="G50" s="39"/>
      <c r="H50" s="47"/>
      <c r="I50" s="45"/>
      <c r="J50" s="47"/>
      <c r="K50" s="47">
        <v>30000</v>
      </c>
      <c r="L50" s="47"/>
      <c r="M50" s="47"/>
      <c r="N50" s="47"/>
      <c r="O50" s="47"/>
      <c r="P50" s="47"/>
      <c r="Q50" s="47">
        <v>35500</v>
      </c>
      <c r="R50" s="47"/>
      <c r="S50" s="47"/>
      <c r="T50" s="47"/>
    </row>
    <row r="51" spans="3:20" s="12" customFormat="1" ht="12.75">
      <c r="C51" s="133"/>
      <c r="D51" s="133"/>
      <c r="E51" s="140"/>
      <c r="H51" s="47"/>
      <c r="I51" s="45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2:22" s="12" customFormat="1" ht="13.5" thickBot="1">
      <c r="B52" s="17" t="s">
        <v>110</v>
      </c>
      <c r="C52" s="125"/>
      <c r="D52" s="125"/>
      <c r="E52" s="134"/>
      <c r="F52" s="141"/>
      <c r="G52" s="17"/>
      <c r="H52" s="173">
        <f>SUM(H48:H51)</f>
        <v>0</v>
      </c>
      <c r="I52" s="46">
        <f aca="true" t="shared" si="4" ref="I52:T52">SUM(I48:I51)</f>
        <v>26500</v>
      </c>
      <c r="J52" s="46">
        <f t="shared" si="4"/>
        <v>27500</v>
      </c>
      <c r="K52" s="46">
        <f t="shared" si="4"/>
        <v>30000</v>
      </c>
      <c r="L52" s="46">
        <f t="shared" si="4"/>
        <v>0</v>
      </c>
      <c r="M52" s="46">
        <f t="shared" si="4"/>
        <v>0</v>
      </c>
      <c r="N52" s="46">
        <f t="shared" si="4"/>
        <v>0</v>
      </c>
      <c r="O52" s="46">
        <f t="shared" si="4"/>
        <v>33000</v>
      </c>
      <c r="P52" s="46">
        <f t="shared" si="4"/>
        <v>34500</v>
      </c>
      <c r="Q52" s="46">
        <f t="shared" si="4"/>
        <v>35500</v>
      </c>
      <c r="R52" s="46">
        <f t="shared" si="4"/>
        <v>0</v>
      </c>
      <c r="S52" s="46">
        <f t="shared" si="4"/>
        <v>0</v>
      </c>
      <c r="T52" s="46">
        <f t="shared" si="4"/>
        <v>33500</v>
      </c>
      <c r="U52" s="61">
        <v>0</v>
      </c>
      <c r="V52" s="61">
        <v>0</v>
      </c>
    </row>
    <row r="53" spans="3:20" s="12" customFormat="1" ht="13.5" thickTop="1">
      <c r="C53" s="133"/>
      <c r="D53" s="133"/>
      <c r="E53" s="140"/>
      <c r="H53" s="55"/>
      <c r="I53" s="15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8:20" ht="12.75">
      <c r="H54" s="151"/>
      <c r="I54" s="17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</sheetData>
  <sheetProtection/>
  <mergeCells count="5">
    <mergeCell ref="A1:B1"/>
    <mergeCell ref="A2:B2"/>
    <mergeCell ref="A33:B33"/>
    <mergeCell ref="A3:B3"/>
    <mergeCell ref="A47:B47"/>
  </mergeCells>
  <printOptions gridLines="1" headings="1"/>
  <pageMargins left="0.7" right="0.7" top="0.75" bottom="0.75" header="0.3" footer="0.3"/>
  <pageSetup horizontalDpi="600" verticalDpi="600" orientation="landscape" paperSize="171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3"/>
  <sheetViews>
    <sheetView zoomScale="75" zoomScaleNormal="75" zoomScalePageLayoutView="0" workbookViewId="0" topLeftCell="A7">
      <selection activeCell="F19" sqref="F19"/>
    </sheetView>
  </sheetViews>
  <sheetFormatPr defaultColWidth="9.140625" defaultRowHeight="12.75"/>
  <cols>
    <col min="1" max="1" width="3.57421875" style="5" customWidth="1"/>
    <col min="2" max="2" width="9.00390625" style="6" customWidth="1"/>
    <col min="3" max="3" width="16.421875" style="6" customWidth="1"/>
    <col min="4" max="4" width="29.7109375" style="6" customWidth="1"/>
    <col min="5" max="5" width="9.8515625" style="5" customWidth="1"/>
    <col min="6" max="6" width="13.8515625" style="6" bestFit="1" customWidth="1"/>
    <col min="7" max="7" width="13.28125" style="5" customWidth="1"/>
    <col min="8" max="8" width="11.8515625" style="36" customWidth="1"/>
    <col min="9" max="9" width="5.140625" style="6" customWidth="1"/>
    <col min="10" max="11" width="13.28125" style="6" customWidth="1"/>
    <col min="12" max="12" width="12.8515625" style="6" customWidth="1"/>
    <col min="13" max="13" width="10.421875" style="6" customWidth="1"/>
    <col min="14" max="15" width="13.28125" style="6" bestFit="1" customWidth="1"/>
    <col min="16" max="16" width="14.57421875" style="6" bestFit="1" customWidth="1"/>
    <col min="17" max="17" width="13.28125" style="6" bestFit="1" customWidth="1"/>
    <col min="18" max="18" width="12.57421875" style="6" bestFit="1" customWidth="1"/>
    <col min="19" max="21" width="13.28125" style="6" bestFit="1" customWidth="1"/>
    <col min="22" max="22" width="12.00390625" style="6" bestFit="1" customWidth="1"/>
    <col min="23" max="23" width="15.00390625" style="6" bestFit="1" customWidth="1"/>
    <col min="24" max="24" width="13.28125" style="6" bestFit="1" customWidth="1"/>
    <col min="25" max="25" width="8.28125" style="6" bestFit="1" customWidth="1"/>
    <col min="26" max="26" width="13.28125" style="6" bestFit="1" customWidth="1"/>
    <col min="27" max="32" width="8.28125" style="6" bestFit="1" customWidth="1"/>
    <col min="33" max="16384" width="9.140625" style="6" customWidth="1"/>
  </cols>
  <sheetData>
    <row r="1" spans="1:20" ht="12.75">
      <c r="A1" s="96"/>
      <c r="C1" s="5" t="s">
        <v>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2" ht="25.5">
      <c r="A2" s="96"/>
      <c r="C2" s="5" t="s">
        <v>2</v>
      </c>
      <c r="D2" s="97" t="s">
        <v>0</v>
      </c>
      <c r="E2" s="97" t="s">
        <v>250</v>
      </c>
      <c r="F2" s="97" t="s">
        <v>253</v>
      </c>
      <c r="G2" s="105" t="s">
        <v>251</v>
      </c>
      <c r="H2" s="108" t="s">
        <v>252</v>
      </c>
      <c r="I2" s="97"/>
      <c r="J2" s="97">
        <v>2013</v>
      </c>
      <c r="K2" s="97">
        <v>2014</v>
      </c>
      <c r="L2" s="97">
        <v>2015</v>
      </c>
      <c r="M2" s="97">
        <v>2016</v>
      </c>
      <c r="N2" s="97">
        <v>2017</v>
      </c>
      <c r="O2" s="97">
        <v>2018</v>
      </c>
      <c r="P2" s="97">
        <v>2019</v>
      </c>
      <c r="Q2" s="97">
        <v>2020</v>
      </c>
      <c r="R2" s="97">
        <v>2021</v>
      </c>
      <c r="S2" s="97">
        <v>2022</v>
      </c>
      <c r="T2" s="97">
        <v>2023</v>
      </c>
      <c r="U2" s="97">
        <v>2024</v>
      </c>
      <c r="V2" s="97">
        <v>2025</v>
      </c>
      <c r="W2" s="97">
        <v>2026</v>
      </c>
      <c r="X2" s="97">
        <v>2027</v>
      </c>
      <c r="Y2" s="97">
        <v>2028</v>
      </c>
      <c r="Z2" s="97">
        <v>2029</v>
      </c>
      <c r="AA2" s="97">
        <v>2030</v>
      </c>
      <c r="AB2" s="97">
        <v>2031</v>
      </c>
      <c r="AC2" s="5"/>
      <c r="AD2" s="5"/>
      <c r="AE2" s="5"/>
      <c r="AF2" s="5"/>
    </row>
    <row r="3" spans="2:35" ht="12.75">
      <c r="B3" s="41" t="s">
        <v>177</v>
      </c>
      <c r="J3" s="2"/>
      <c r="K3" s="2"/>
      <c r="L3" s="2">
        <v>38000</v>
      </c>
      <c r="M3" s="2"/>
      <c r="N3" s="2"/>
      <c r="O3" s="2"/>
      <c r="P3" s="2"/>
      <c r="Q3" s="2">
        <v>42000</v>
      </c>
      <c r="R3" s="2"/>
      <c r="S3" s="2"/>
      <c r="T3" s="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99"/>
      <c r="AI3" s="99"/>
    </row>
    <row r="4" spans="1:35" s="41" customFormat="1" ht="12.75">
      <c r="A4"/>
      <c r="B4"/>
      <c r="C4" s="110" t="s">
        <v>3</v>
      </c>
      <c r="D4" s="8" t="s">
        <v>260</v>
      </c>
      <c r="E4" s="9">
        <v>2156</v>
      </c>
      <c r="F4"/>
      <c r="G4" s="9"/>
      <c r="H4" s="12"/>
      <c r="I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  <c r="Y4" s="2"/>
      <c r="Z4" s="4"/>
      <c r="AA4" s="2"/>
      <c r="AB4" s="4"/>
      <c r="AC4" s="2"/>
      <c r="AD4" s="4"/>
      <c r="AE4" s="2"/>
      <c r="AF4" s="4"/>
      <c r="AG4" s="4"/>
      <c r="AH4" s="99"/>
      <c r="AI4" s="99"/>
    </row>
    <row r="5" spans="1:35" ht="12.75">
      <c r="A5"/>
      <c r="B5"/>
      <c r="C5" s="110" t="s">
        <v>4</v>
      </c>
      <c r="D5" s="8" t="s">
        <v>261</v>
      </c>
      <c r="E5" s="9">
        <v>2160</v>
      </c>
      <c r="F5"/>
      <c r="G5" s="9"/>
      <c r="H5" s="12"/>
      <c r="I5"/>
      <c r="J5" s="2"/>
      <c r="K5" s="2"/>
      <c r="L5" s="2">
        <v>36000</v>
      </c>
      <c r="M5" s="2"/>
      <c r="N5" s="2"/>
      <c r="O5" s="2"/>
      <c r="P5" s="2"/>
      <c r="Q5" s="2">
        <v>42000</v>
      </c>
      <c r="R5" s="2"/>
      <c r="S5" s="2"/>
      <c r="T5" s="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99"/>
      <c r="AI5" s="99"/>
    </row>
    <row r="6" spans="1:35" s="36" customFormat="1" ht="12.75">
      <c r="A6"/>
      <c r="B6"/>
      <c r="C6" s="110" t="s">
        <v>5</v>
      </c>
      <c r="D6" s="8" t="s">
        <v>262</v>
      </c>
      <c r="E6" s="9">
        <v>2053</v>
      </c>
      <c r="F6"/>
      <c r="G6" s="9"/>
      <c r="H6" s="12"/>
      <c r="I6"/>
      <c r="J6" s="2">
        <v>26873</v>
      </c>
      <c r="K6" s="2"/>
      <c r="L6" s="2"/>
      <c r="M6" s="2"/>
      <c r="N6" s="2">
        <v>32500</v>
      </c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99"/>
      <c r="AI6" s="99"/>
    </row>
    <row r="7" spans="1:35" s="36" customFormat="1" ht="12.75">
      <c r="A7"/>
      <c r="B7"/>
      <c r="C7" s="110" t="s">
        <v>178</v>
      </c>
      <c r="D7" s="8" t="s">
        <v>263</v>
      </c>
      <c r="E7" s="9">
        <v>1949</v>
      </c>
      <c r="F7"/>
      <c r="G7" s="9"/>
      <c r="H7" s="12"/>
      <c r="I7"/>
      <c r="J7" s="2"/>
      <c r="K7" s="2"/>
      <c r="L7" s="2"/>
      <c r="M7" s="2"/>
      <c r="N7" s="2">
        <v>32000</v>
      </c>
      <c r="O7" s="2"/>
      <c r="P7" s="2"/>
      <c r="Q7" s="2"/>
      <c r="R7" s="2"/>
      <c r="S7" s="2"/>
      <c r="T7" s="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9"/>
      <c r="AI7" s="99"/>
    </row>
    <row r="8" spans="1:35" s="36" customFormat="1" ht="12.75">
      <c r="A8"/>
      <c r="B8"/>
      <c r="C8" s="102"/>
      <c r="D8"/>
      <c r="E8" s="9"/>
      <c r="F8"/>
      <c r="G8" s="9"/>
      <c r="H8" s="12"/>
      <c r="I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99"/>
      <c r="AI8" s="99"/>
    </row>
    <row r="9" spans="1:35" s="36" customFormat="1" ht="12.75">
      <c r="A9"/>
      <c r="B9"/>
      <c r="C9" s="102" t="s">
        <v>6</v>
      </c>
      <c r="D9" t="s">
        <v>14</v>
      </c>
      <c r="E9" s="9">
        <v>1706</v>
      </c>
      <c r="F9" s="8" t="s">
        <v>254</v>
      </c>
      <c r="G9" s="107">
        <v>39695</v>
      </c>
      <c r="H9" s="12">
        <v>190844</v>
      </c>
      <c r="I9"/>
      <c r="J9" s="2"/>
      <c r="K9" s="2"/>
      <c r="L9" s="2"/>
      <c r="M9" s="2"/>
      <c r="N9" s="2"/>
      <c r="O9" s="2"/>
      <c r="P9" s="2">
        <v>240000</v>
      </c>
      <c r="Q9" s="2"/>
      <c r="R9" s="2"/>
      <c r="S9" s="2"/>
      <c r="T9" s="2"/>
      <c r="U9" s="4"/>
      <c r="V9" s="4"/>
      <c r="W9" s="4"/>
      <c r="X9" s="4"/>
      <c r="Y9" s="4"/>
      <c r="Z9" s="4">
        <v>265000</v>
      </c>
      <c r="AA9" s="4"/>
      <c r="AB9" s="4"/>
      <c r="AC9" s="4"/>
      <c r="AD9" s="4"/>
      <c r="AE9" s="4"/>
      <c r="AF9" s="4"/>
      <c r="AG9" s="4"/>
      <c r="AH9" s="99"/>
      <c r="AI9" s="99"/>
    </row>
    <row r="10" spans="1:35" s="36" customFormat="1" ht="12.75">
      <c r="A10"/>
      <c r="B10"/>
      <c r="C10" s="102" t="s">
        <v>179</v>
      </c>
      <c r="D10" t="s">
        <v>15</v>
      </c>
      <c r="E10" s="9">
        <v>1416</v>
      </c>
      <c r="F10" s="8" t="s">
        <v>254</v>
      </c>
      <c r="G10" s="107">
        <v>38113</v>
      </c>
      <c r="H10" s="12">
        <v>132773</v>
      </c>
      <c r="I10"/>
      <c r="J10" s="2"/>
      <c r="K10" s="2"/>
      <c r="L10" s="2"/>
      <c r="M10" s="2"/>
      <c r="N10" s="2">
        <v>235000</v>
      </c>
      <c r="O10" s="2"/>
      <c r="P10" s="2"/>
      <c r="Q10" s="2"/>
      <c r="R10" s="2"/>
      <c r="S10" s="2"/>
      <c r="T10" s="2"/>
      <c r="U10" s="4"/>
      <c r="V10" s="4"/>
      <c r="W10" s="4"/>
      <c r="X10" s="4">
        <v>260000</v>
      </c>
      <c r="Y10" s="4"/>
      <c r="Z10" s="4"/>
      <c r="AA10" s="4"/>
      <c r="AB10" s="4"/>
      <c r="AC10" s="4"/>
      <c r="AD10" s="4"/>
      <c r="AE10" s="4"/>
      <c r="AF10" s="4"/>
      <c r="AG10" s="4"/>
      <c r="AH10" s="99"/>
      <c r="AI10" s="99"/>
    </row>
    <row r="11" spans="1:35" s="36" customFormat="1" ht="12.75">
      <c r="A11"/>
      <c r="B11"/>
      <c r="C11" s="102" t="s">
        <v>7</v>
      </c>
      <c r="D11" t="s">
        <v>180</v>
      </c>
      <c r="E11" s="9">
        <v>2157</v>
      </c>
      <c r="F11" s="8" t="s">
        <v>254</v>
      </c>
      <c r="G11" s="9"/>
      <c r="H11" s="12"/>
      <c r="I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"/>
      <c r="V11" s="4"/>
      <c r="W11" s="4">
        <v>260000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99"/>
      <c r="AI11" s="99"/>
    </row>
    <row r="12" spans="1:35" s="36" customFormat="1" ht="12.75">
      <c r="A12"/>
      <c r="B12"/>
      <c r="C12" s="102" t="s">
        <v>8</v>
      </c>
      <c r="D12" t="s">
        <v>16</v>
      </c>
      <c r="E12" s="9">
        <v>1998</v>
      </c>
      <c r="F12" s="8" t="s">
        <v>254</v>
      </c>
      <c r="G12" s="107">
        <v>41183</v>
      </c>
      <c r="H12" s="12">
        <v>221755</v>
      </c>
      <c r="I12"/>
      <c r="J12" s="2">
        <v>221755</v>
      </c>
      <c r="K12" s="2"/>
      <c r="L12" s="2"/>
      <c r="M12" s="2"/>
      <c r="N12" s="2"/>
      <c r="O12" s="2"/>
      <c r="P12" s="2"/>
      <c r="Q12" s="2"/>
      <c r="R12" s="2"/>
      <c r="S12" s="2"/>
      <c r="T12" s="2">
        <v>252000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9"/>
      <c r="AI12" s="99"/>
    </row>
    <row r="13" spans="1:35" s="36" customFormat="1" ht="12.75">
      <c r="A13"/>
      <c r="B13"/>
      <c r="C13" s="102" t="s">
        <v>9</v>
      </c>
      <c r="D13" t="s">
        <v>181</v>
      </c>
      <c r="E13" s="9"/>
      <c r="F13" s="8" t="s">
        <v>254</v>
      </c>
      <c r="G13" s="107">
        <v>42689</v>
      </c>
      <c r="H13" s="12">
        <v>229755</v>
      </c>
      <c r="I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"/>
      <c r="V13" s="4"/>
      <c r="W13" s="4"/>
      <c r="X13" s="4">
        <v>260000</v>
      </c>
      <c r="Y13" s="4"/>
      <c r="Z13" s="4"/>
      <c r="AA13" s="4"/>
      <c r="AB13" s="4"/>
      <c r="AC13" s="4"/>
      <c r="AD13" s="4"/>
      <c r="AE13" s="4"/>
      <c r="AF13" s="4"/>
      <c r="AG13" s="4"/>
      <c r="AH13" s="99"/>
      <c r="AI13" s="99"/>
    </row>
    <row r="14" spans="1:35" s="36" customFormat="1" ht="12.75">
      <c r="A14"/>
      <c r="B14"/>
      <c r="C14" s="102" t="s">
        <v>10</v>
      </c>
      <c r="D14" t="s">
        <v>17</v>
      </c>
      <c r="E14" s="9">
        <v>1865</v>
      </c>
      <c r="F14" s="8" t="s">
        <v>254</v>
      </c>
      <c r="G14" s="107">
        <v>40442</v>
      </c>
      <c r="H14" s="12">
        <v>209348</v>
      </c>
      <c r="I14"/>
      <c r="J14" s="2"/>
      <c r="K14" s="2"/>
      <c r="L14" s="2"/>
      <c r="M14" s="2"/>
      <c r="N14" s="2"/>
      <c r="O14" s="2"/>
      <c r="P14" s="2"/>
      <c r="Q14" s="2"/>
      <c r="R14" s="2"/>
      <c r="S14" s="2">
        <v>242000</v>
      </c>
      <c r="T14" s="2"/>
      <c r="U14" s="4"/>
      <c r="V14" s="4"/>
      <c r="W14" s="4">
        <v>260000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9"/>
      <c r="AI14" s="99"/>
    </row>
    <row r="15" spans="1:35" s="36" customFormat="1" ht="12.75">
      <c r="A15"/>
      <c r="B15"/>
      <c r="C15" s="110" t="s">
        <v>21</v>
      </c>
      <c r="D15" s="8" t="s">
        <v>20</v>
      </c>
      <c r="E15" s="111">
        <v>2054</v>
      </c>
      <c r="F15" s="8"/>
      <c r="G15" s="112">
        <v>41408</v>
      </c>
      <c r="H15" s="15">
        <v>42283</v>
      </c>
      <c r="I15"/>
      <c r="J15" s="2">
        <v>42284</v>
      </c>
      <c r="K15" s="2"/>
      <c r="L15" s="2"/>
      <c r="M15" s="2"/>
      <c r="N15" s="2"/>
      <c r="O15" s="2">
        <v>55000</v>
      </c>
      <c r="P15" s="2"/>
      <c r="Q15" s="2"/>
      <c r="R15" s="2"/>
      <c r="S15" s="2"/>
      <c r="T15" s="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99"/>
      <c r="AI15" s="99"/>
    </row>
    <row r="16" spans="1:35" s="36" customFormat="1" ht="12.75">
      <c r="A16"/>
      <c r="B16"/>
      <c r="C16" s="110" t="s">
        <v>182</v>
      </c>
      <c r="D16" s="8" t="s">
        <v>22</v>
      </c>
      <c r="E16" s="111">
        <v>1930</v>
      </c>
      <c r="F16" s="8"/>
      <c r="G16" s="112">
        <v>40680</v>
      </c>
      <c r="H16" s="15">
        <v>26676</v>
      </c>
      <c r="I16"/>
      <c r="J16" s="2"/>
      <c r="K16" s="2"/>
      <c r="L16" s="2"/>
      <c r="M16" s="2"/>
      <c r="N16" s="2">
        <v>50000</v>
      </c>
      <c r="O16" s="2"/>
      <c r="P16" s="2"/>
      <c r="Q16" s="2"/>
      <c r="R16" s="2">
        <v>56000</v>
      </c>
      <c r="S16" s="2"/>
      <c r="T16" s="2"/>
      <c r="U16" s="4"/>
      <c r="V16" s="4">
        <v>56000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99"/>
      <c r="AI16" s="99"/>
    </row>
    <row r="17" spans="1:35" s="36" customFormat="1" ht="12.75">
      <c r="A17"/>
      <c r="B17"/>
      <c r="C17" s="102" t="s">
        <v>183</v>
      </c>
      <c r="D17" t="s">
        <v>184</v>
      </c>
      <c r="E17" s="9">
        <v>1513</v>
      </c>
      <c r="F17"/>
      <c r="G17" s="107">
        <v>38524</v>
      </c>
      <c r="H17" s="12">
        <v>19048</v>
      </c>
      <c r="I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99"/>
      <c r="AI17" s="99"/>
    </row>
    <row r="18" spans="1:35" s="36" customFormat="1" ht="12.75">
      <c r="A18"/>
      <c r="B18"/>
      <c r="C18" s="102" t="s">
        <v>26</v>
      </c>
      <c r="D18" t="s">
        <v>27</v>
      </c>
      <c r="E18" s="9">
        <v>1951</v>
      </c>
      <c r="F18" s="8" t="s">
        <v>254</v>
      </c>
      <c r="G18" s="107">
        <v>40787</v>
      </c>
      <c r="H18" s="12">
        <v>54600</v>
      </c>
      <c r="I18"/>
      <c r="J18" s="2"/>
      <c r="K18" s="2"/>
      <c r="L18" s="2"/>
      <c r="M18" s="2"/>
      <c r="N18" s="2"/>
      <c r="O18" s="2"/>
      <c r="P18" s="2"/>
      <c r="Q18" s="2">
        <v>85000</v>
      </c>
      <c r="R18" s="2"/>
      <c r="S18" s="2"/>
      <c r="T18" s="2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99"/>
      <c r="AI18" s="99"/>
    </row>
    <row r="19" spans="1:35" s="36" customFormat="1" ht="12.75">
      <c r="A19"/>
      <c r="B19"/>
      <c r="C19" s="102" t="s">
        <v>185</v>
      </c>
      <c r="D19" t="s">
        <v>186</v>
      </c>
      <c r="E19" s="9"/>
      <c r="F19"/>
      <c r="G19" s="9"/>
      <c r="H19" s="12"/>
      <c r="I19"/>
      <c r="J19" s="2"/>
      <c r="K19" s="2"/>
      <c r="L19" s="2"/>
      <c r="M19" s="2"/>
      <c r="N19" s="2"/>
      <c r="O19" s="2"/>
      <c r="P19" s="2">
        <v>215000</v>
      </c>
      <c r="Q19" s="2"/>
      <c r="R19" s="2"/>
      <c r="S19" s="2"/>
      <c r="T19" s="2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99"/>
      <c r="AI19" s="99"/>
    </row>
    <row r="20" spans="1:35" s="36" customFormat="1" ht="12.75">
      <c r="A20"/>
      <c r="B20"/>
      <c r="C20" s="102" t="s">
        <v>23</v>
      </c>
      <c r="D20"/>
      <c r="E20" s="9"/>
      <c r="F20"/>
      <c r="G20" s="9"/>
      <c r="H20" s="12"/>
      <c r="I2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99"/>
      <c r="AI20" s="99"/>
    </row>
    <row r="21" spans="1:35" s="36" customFormat="1" ht="12.75">
      <c r="A21"/>
      <c r="B21"/>
      <c r="C21" s="102" t="s">
        <v>24</v>
      </c>
      <c r="D21" t="s">
        <v>25</v>
      </c>
      <c r="E21" s="9">
        <v>1663</v>
      </c>
      <c r="F21"/>
      <c r="G21" s="107">
        <v>39084</v>
      </c>
      <c r="H21" s="12">
        <v>34490</v>
      </c>
      <c r="I21"/>
      <c r="J21" s="2"/>
      <c r="K21" s="2"/>
      <c r="L21" s="2"/>
      <c r="M21" s="2"/>
      <c r="N21" s="71">
        <v>58000</v>
      </c>
      <c r="O21" s="2"/>
      <c r="P21" s="2"/>
      <c r="Q21" s="2"/>
      <c r="R21" s="2">
        <v>62000</v>
      </c>
      <c r="S21" s="2"/>
      <c r="T21" s="2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99"/>
      <c r="AI21" s="99"/>
    </row>
    <row r="22" spans="1:35" s="36" customFormat="1" ht="12.75">
      <c r="A22"/>
      <c r="B22"/>
      <c r="C22" s="102" t="s">
        <v>28</v>
      </c>
      <c r="D22" t="s">
        <v>29</v>
      </c>
      <c r="E22" s="9">
        <v>1659</v>
      </c>
      <c r="F22" s="8" t="s">
        <v>254</v>
      </c>
      <c r="G22" s="107">
        <v>39351</v>
      </c>
      <c r="H22" s="12">
        <v>46400</v>
      </c>
      <c r="I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99"/>
      <c r="AI22" s="99"/>
    </row>
    <row r="23" spans="1:35" s="36" customFormat="1" ht="12.75">
      <c r="A23"/>
      <c r="B23"/>
      <c r="C23" s="102" t="s">
        <v>30</v>
      </c>
      <c r="D23" t="s">
        <v>15</v>
      </c>
      <c r="E23" s="9">
        <v>1344</v>
      </c>
      <c r="F23" s="8" t="s">
        <v>254</v>
      </c>
      <c r="G23" s="107">
        <v>37774</v>
      </c>
      <c r="H23" s="12">
        <v>121685</v>
      </c>
      <c r="I23"/>
      <c r="J23" s="2"/>
      <c r="K23" s="2"/>
      <c r="L23" s="2"/>
      <c r="M23" s="2"/>
      <c r="N23" s="2"/>
      <c r="O23" s="2"/>
      <c r="P23" s="2"/>
      <c r="Q23" s="2">
        <v>220000</v>
      </c>
      <c r="R23" s="2"/>
      <c r="S23" s="2"/>
      <c r="T23" s="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99"/>
      <c r="AI23" s="99"/>
    </row>
    <row r="24" spans="1:35" s="39" customFormat="1" ht="12.75">
      <c r="A24" s="8"/>
      <c r="B24" s="8"/>
      <c r="C24" s="110" t="s">
        <v>31</v>
      </c>
      <c r="D24" s="8" t="s">
        <v>14</v>
      </c>
      <c r="E24" s="111">
        <v>1773</v>
      </c>
      <c r="F24" s="8" t="s">
        <v>254</v>
      </c>
      <c r="G24" s="112">
        <v>39947</v>
      </c>
      <c r="H24" s="15">
        <v>179624</v>
      </c>
      <c r="I24" s="8"/>
      <c r="J24" s="71"/>
      <c r="K24" s="71"/>
      <c r="L24" s="71"/>
      <c r="M24" s="71"/>
      <c r="N24" s="71"/>
      <c r="O24" s="71"/>
      <c r="P24" s="71">
        <v>240000</v>
      </c>
      <c r="Q24" s="71"/>
      <c r="R24" s="71"/>
      <c r="S24" s="71"/>
      <c r="T24" s="7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149"/>
      <c r="AI24" s="149"/>
    </row>
    <row r="25" spans="1:35" s="39" customFormat="1" ht="12.75">
      <c r="A25" s="8"/>
      <c r="B25" s="8"/>
      <c r="C25" s="110" t="s">
        <v>32</v>
      </c>
      <c r="D25" s="8" t="s">
        <v>33</v>
      </c>
      <c r="E25" s="111">
        <v>1497</v>
      </c>
      <c r="F25" s="8" t="s">
        <v>254</v>
      </c>
      <c r="G25" s="112">
        <v>38474</v>
      </c>
      <c r="H25" s="15">
        <v>132292</v>
      </c>
      <c r="I25" s="8"/>
      <c r="J25" s="71"/>
      <c r="K25" s="71"/>
      <c r="L25" s="71"/>
      <c r="M25" s="71"/>
      <c r="N25" s="71"/>
      <c r="O25" s="71">
        <v>240000</v>
      </c>
      <c r="P25" s="71"/>
      <c r="Q25" s="71"/>
      <c r="R25" s="71"/>
      <c r="S25" s="71"/>
      <c r="T25" s="71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149"/>
      <c r="AI25" s="149"/>
    </row>
    <row r="26" spans="1:35" s="39" customFormat="1" ht="12.75">
      <c r="A26" s="8"/>
      <c r="B26" s="8"/>
      <c r="C26" s="110" t="s">
        <v>34</v>
      </c>
      <c r="D26" s="8" t="s">
        <v>35</v>
      </c>
      <c r="E26" s="111" t="s">
        <v>255</v>
      </c>
      <c r="F26" s="8" t="s">
        <v>254</v>
      </c>
      <c r="G26" s="112">
        <v>39183</v>
      </c>
      <c r="H26" s="15">
        <v>162170</v>
      </c>
      <c r="I26" s="8"/>
      <c r="J26" s="71"/>
      <c r="K26" s="71"/>
      <c r="L26" s="71"/>
      <c r="M26" s="71"/>
      <c r="N26" s="71"/>
      <c r="O26" s="71"/>
      <c r="P26" s="71">
        <v>240000</v>
      </c>
      <c r="Q26" s="71"/>
      <c r="R26" s="71"/>
      <c r="S26" s="71"/>
      <c r="T26" s="71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149"/>
      <c r="AI26" s="149"/>
    </row>
    <row r="27" spans="1:35" s="39" customFormat="1" ht="12.75">
      <c r="A27" s="8"/>
      <c r="B27" s="8"/>
      <c r="C27" s="110" t="s">
        <v>36</v>
      </c>
      <c r="D27" s="8" t="s">
        <v>37</v>
      </c>
      <c r="E27" s="111">
        <v>1775</v>
      </c>
      <c r="F27" s="8" t="s">
        <v>254</v>
      </c>
      <c r="G27" s="111" t="s">
        <v>256</v>
      </c>
      <c r="H27" s="15">
        <v>53755</v>
      </c>
      <c r="I27" s="8"/>
      <c r="J27" s="71"/>
      <c r="K27" s="71"/>
      <c r="L27" s="71"/>
      <c r="M27" s="71"/>
      <c r="N27" s="71"/>
      <c r="O27" s="71">
        <v>50000</v>
      </c>
      <c r="P27" s="71"/>
      <c r="Q27" s="71"/>
      <c r="R27" s="71"/>
      <c r="S27" s="71"/>
      <c r="T27" s="71">
        <v>55000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149"/>
      <c r="AI27" s="149"/>
    </row>
    <row r="28" spans="1:35" s="39" customFormat="1" ht="12.75">
      <c r="A28" s="8"/>
      <c r="B28" s="8"/>
      <c r="C28" s="110" t="s">
        <v>36</v>
      </c>
      <c r="D28" s="8" t="s">
        <v>37</v>
      </c>
      <c r="E28" s="111">
        <v>1775</v>
      </c>
      <c r="F28" s="8"/>
      <c r="G28" s="112"/>
      <c r="H28" s="15"/>
      <c r="I28" s="8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149"/>
      <c r="AI28" s="149"/>
    </row>
    <row r="29" spans="1:35" s="39" customFormat="1" ht="12.75">
      <c r="A29" s="8"/>
      <c r="B29" s="8"/>
      <c r="C29" s="110" t="s">
        <v>190</v>
      </c>
      <c r="D29" s="8" t="s">
        <v>191</v>
      </c>
      <c r="E29" s="111">
        <v>2122</v>
      </c>
      <c r="F29" s="8"/>
      <c r="G29" s="112"/>
      <c r="H29" s="15"/>
      <c r="I29" s="8"/>
      <c r="J29" s="71"/>
      <c r="K29" s="71"/>
      <c r="L29" s="71"/>
      <c r="M29" s="71"/>
      <c r="N29" s="71"/>
      <c r="O29" s="71"/>
      <c r="P29" s="71">
        <v>50000</v>
      </c>
      <c r="Q29" s="71"/>
      <c r="R29" s="71"/>
      <c r="S29" s="71"/>
      <c r="T29" s="7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49"/>
      <c r="AI29" s="149"/>
    </row>
    <row r="30" spans="1:35" s="39" customFormat="1" ht="12.75">
      <c r="A30" s="8"/>
      <c r="B30" s="8"/>
      <c r="C30" s="110" t="s">
        <v>187</v>
      </c>
      <c r="D30" s="8" t="s">
        <v>188</v>
      </c>
      <c r="E30" s="150">
        <v>1542</v>
      </c>
      <c r="F30" s="8" t="s">
        <v>254</v>
      </c>
      <c r="G30" s="112">
        <v>37406</v>
      </c>
      <c r="H30" s="15">
        <v>100923</v>
      </c>
      <c r="I30" s="8"/>
      <c r="J30" s="71"/>
      <c r="K30" s="71"/>
      <c r="L30" s="71"/>
      <c r="M30" s="71"/>
      <c r="N30" s="71"/>
      <c r="O30" s="71">
        <v>240000</v>
      </c>
      <c r="P30" s="71"/>
      <c r="Q30" s="71"/>
      <c r="R30" s="71"/>
      <c r="S30" s="71"/>
      <c r="T30" s="7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149"/>
      <c r="AI30" s="149"/>
    </row>
    <row r="31" spans="1:35" s="39" customFormat="1" ht="12.75">
      <c r="A31" s="8"/>
      <c r="B31" s="8"/>
      <c r="C31" s="110" t="s">
        <v>192</v>
      </c>
      <c r="D31" s="8" t="s">
        <v>193</v>
      </c>
      <c r="E31" s="111">
        <v>1826</v>
      </c>
      <c r="F31" s="8" t="s">
        <v>254</v>
      </c>
      <c r="G31" s="112">
        <v>39583</v>
      </c>
      <c r="H31" s="15">
        <v>158088</v>
      </c>
      <c r="I31" s="8"/>
      <c r="J31" s="71"/>
      <c r="K31" s="71"/>
      <c r="L31" s="71"/>
      <c r="M31" s="71"/>
      <c r="N31" s="71"/>
      <c r="O31" s="71"/>
      <c r="P31" s="71">
        <v>195000</v>
      </c>
      <c r="Q31" s="71"/>
      <c r="R31" s="71"/>
      <c r="S31" s="71"/>
      <c r="T31" s="7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49"/>
      <c r="AI31" s="149"/>
    </row>
    <row r="32" spans="1:35" s="39" customFormat="1" ht="12.75">
      <c r="A32" s="8"/>
      <c r="B32" s="8"/>
      <c r="C32" s="110" t="s">
        <v>189</v>
      </c>
      <c r="D32" s="8" t="s">
        <v>194</v>
      </c>
      <c r="E32" s="111">
        <v>2171</v>
      </c>
      <c r="F32" s="8"/>
      <c r="G32" s="112"/>
      <c r="H32" s="15"/>
      <c r="I32" s="8"/>
      <c r="J32" s="71"/>
      <c r="K32" s="71"/>
      <c r="L32" s="71"/>
      <c r="M32" s="71"/>
      <c r="N32" s="71"/>
      <c r="O32" s="71"/>
      <c r="P32" s="71"/>
      <c r="Q32" s="71">
        <v>42000</v>
      </c>
      <c r="R32" s="71"/>
      <c r="S32" s="71"/>
      <c r="T32" s="7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49"/>
      <c r="AI32" s="149"/>
    </row>
    <row r="33" spans="1:35" s="39" customFormat="1" ht="12.75">
      <c r="A33" s="8"/>
      <c r="B33" s="8"/>
      <c r="C33" s="110" t="s">
        <v>195</v>
      </c>
      <c r="D33" s="8" t="s">
        <v>196</v>
      </c>
      <c r="E33" s="111"/>
      <c r="F33" s="8"/>
      <c r="G33" s="112"/>
      <c r="H33" s="15"/>
      <c r="I33" s="8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22"/>
      <c r="V33" s="22"/>
      <c r="W33" s="22">
        <v>310000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49"/>
      <c r="AI33" s="149"/>
    </row>
    <row r="34" spans="1:35" s="39" customFormat="1" ht="12.75">
      <c r="A34" s="8"/>
      <c r="B34" s="8"/>
      <c r="C34" s="110"/>
      <c r="D34" s="8"/>
      <c r="E34" s="111"/>
      <c r="F34" s="8"/>
      <c r="G34" s="112"/>
      <c r="H34" s="15"/>
      <c r="I34" s="8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149"/>
      <c r="AI34" s="149"/>
    </row>
    <row r="35" spans="1:35" s="39" customFormat="1" ht="12.75">
      <c r="A35" s="8"/>
      <c r="B35" s="8"/>
      <c r="C35" s="110" t="s">
        <v>197</v>
      </c>
      <c r="D35" s="8" t="s">
        <v>198</v>
      </c>
      <c r="E35" s="111"/>
      <c r="F35" s="8" t="s">
        <v>254</v>
      </c>
      <c r="G35" s="112"/>
      <c r="H35" s="15"/>
      <c r="I35" s="8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2">
        <v>210000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49"/>
      <c r="AI35" s="149"/>
    </row>
    <row r="36" spans="1:35" s="39" customFormat="1" ht="12.75">
      <c r="A36" s="8"/>
      <c r="B36" s="8"/>
      <c r="C36" s="110" t="s">
        <v>57</v>
      </c>
      <c r="D36" s="8" t="s">
        <v>199</v>
      </c>
      <c r="E36" s="111">
        <v>2052</v>
      </c>
      <c r="F36" s="8" t="s">
        <v>254</v>
      </c>
      <c r="G36" s="112">
        <v>41394</v>
      </c>
      <c r="H36" s="15">
        <v>202072</v>
      </c>
      <c r="I36" s="8"/>
      <c r="J36" s="71"/>
      <c r="K36" s="71"/>
      <c r="L36" s="71"/>
      <c r="M36" s="71"/>
      <c r="N36" s="71"/>
      <c r="O36" s="71"/>
      <c r="P36" s="71"/>
      <c r="Q36" s="71"/>
      <c r="R36" s="71"/>
      <c r="S36" s="71">
        <v>245000</v>
      </c>
      <c r="T36" s="71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149"/>
      <c r="AI36" s="149"/>
    </row>
    <row r="37" spans="1:35" s="39" customFormat="1" ht="12.75">
      <c r="A37" s="8"/>
      <c r="B37" s="8"/>
      <c r="C37" s="110" t="s">
        <v>200</v>
      </c>
      <c r="D37" s="8" t="s">
        <v>265</v>
      </c>
      <c r="E37" s="111">
        <v>2057</v>
      </c>
      <c r="F37" s="8" t="s">
        <v>254</v>
      </c>
      <c r="G37" s="112" t="s">
        <v>266</v>
      </c>
      <c r="H37" s="55">
        <v>47577</v>
      </c>
      <c r="I37" s="8"/>
      <c r="J37" s="71">
        <v>5300</v>
      </c>
      <c r="K37" s="71">
        <v>6000</v>
      </c>
      <c r="L37" s="71">
        <v>6500</v>
      </c>
      <c r="M37" s="71">
        <v>70000</v>
      </c>
      <c r="N37" s="71">
        <v>7500</v>
      </c>
      <c r="O37" s="71">
        <v>8000</v>
      </c>
      <c r="P37" s="71"/>
      <c r="Q37" s="71"/>
      <c r="R37" s="71"/>
      <c r="S37" s="71"/>
      <c r="T37" s="71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149"/>
      <c r="AI37" s="149"/>
    </row>
    <row r="38" spans="1:35" s="39" customFormat="1" ht="12.75">
      <c r="A38" s="8"/>
      <c r="B38" s="8"/>
      <c r="C38" s="110" t="s">
        <v>40</v>
      </c>
      <c r="D38" s="8" t="s">
        <v>41</v>
      </c>
      <c r="E38" s="111">
        <v>1718</v>
      </c>
      <c r="F38" s="8" t="s">
        <v>254</v>
      </c>
      <c r="G38" s="112">
        <v>39917</v>
      </c>
      <c r="H38" s="15">
        <v>162761</v>
      </c>
      <c r="I38" s="8"/>
      <c r="J38" s="71"/>
      <c r="K38" s="71"/>
      <c r="L38" s="71"/>
      <c r="M38" s="71"/>
      <c r="N38" s="71"/>
      <c r="O38" s="71">
        <v>230000</v>
      </c>
      <c r="P38" s="71"/>
      <c r="Q38" s="71"/>
      <c r="R38" s="71"/>
      <c r="S38" s="71"/>
      <c r="T38" s="71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49"/>
      <c r="AI38" s="149"/>
    </row>
    <row r="39" spans="1:35" s="39" customFormat="1" ht="12.75">
      <c r="A39" s="8"/>
      <c r="B39" s="8"/>
      <c r="C39" s="110" t="s">
        <v>38</v>
      </c>
      <c r="D39" s="8" t="s">
        <v>39</v>
      </c>
      <c r="E39" s="111">
        <v>1264</v>
      </c>
      <c r="F39" s="8" t="s">
        <v>254</v>
      </c>
      <c r="G39" s="112">
        <v>37320</v>
      </c>
      <c r="H39" s="15">
        <v>56450</v>
      </c>
      <c r="I39" s="8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49"/>
      <c r="AI39" s="149"/>
    </row>
    <row r="40" spans="1:35" s="39" customFormat="1" ht="12.75">
      <c r="A40" s="8"/>
      <c r="B40" s="8"/>
      <c r="C40" s="110" t="s">
        <v>201</v>
      </c>
      <c r="D40" s="8" t="s">
        <v>202</v>
      </c>
      <c r="E40" s="111">
        <v>1824</v>
      </c>
      <c r="F40" s="8" t="s">
        <v>254</v>
      </c>
      <c r="G40" s="112">
        <v>40266</v>
      </c>
      <c r="H40" s="15">
        <v>68912</v>
      </c>
      <c r="I40" s="8"/>
      <c r="J40" s="71"/>
      <c r="K40" s="71"/>
      <c r="L40" s="71"/>
      <c r="M40" s="71"/>
      <c r="N40" s="71"/>
      <c r="O40" s="71"/>
      <c r="P40" s="71"/>
      <c r="Q40" s="71">
        <v>110000</v>
      </c>
      <c r="R40" s="71"/>
      <c r="S40" s="71"/>
      <c r="T40" s="71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49"/>
      <c r="AI40" s="149"/>
    </row>
    <row r="41" spans="1:35" s="39" customFormat="1" ht="12.75">
      <c r="A41" s="8"/>
      <c r="B41" s="8"/>
      <c r="C41" s="110" t="s">
        <v>203</v>
      </c>
      <c r="D41" s="8" t="s">
        <v>267</v>
      </c>
      <c r="E41" s="111">
        <v>2144</v>
      </c>
      <c r="F41" s="8" t="s">
        <v>254</v>
      </c>
      <c r="G41" s="112">
        <v>42114</v>
      </c>
      <c r="H41" s="15">
        <v>79568</v>
      </c>
      <c r="I41" s="8"/>
      <c r="J41" s="71"/>
      <c r="K41" s="71">
        <v>96010</v>
      </c>
      <c r="L41" s="71"/>
      <c r="M41" s="71"/>
      <c r="N41" s="71"/>
      <c r="O41" s="71">
        <v>5000</v>
      </c>
      <c r="P41" s="71"/>
      <c r="Q41" s="71"/>
      <c r="R41" s="71"/>
      <c r="S41" s="71"/>
      <c r="T41" s="7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149"/>
      <c r="AI41" s="149"/>
    </row>
    <row r="42" spans="1:35" s="39" customFormat="1" ht="12.75">
      <c r="A42" s="8"/>
      <c r="B42" s="8"/>
      <c r="C42" s="110" t="s">
        <v>55</v>
      </c>
      <c r="D42" s="8" t="s">
        <v>56</v>
      </c>
      <c r="E42" s="111">
        <v>2104</v>
      </c>
      <c r="F42" s="8" t="s">
        <v>254</v>
      </c>
      <c r="G42" s="112">
        <v>41631</v>
      </c>
      <c r="H42" s="15">
        <v>180578</v>
      </c>
      <c r="I42" s="8"/>
      <c r="J42" s="71"/>
      <c r="K42" s="71"/>
      <c r="L42" s="71"/>
      <c r="M42" s="71"/>
      <c r="N42" s="71"/>
      <c r="O42" s="71"/>
      <c r="P42" s="71"/>
      <c r="Q42" s="71"/>
      <c r="R42" s="71"/>
      <c r="S42" s="71">
        <v>235000</v>
      </c>
      <c r="T42" s="71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149"/>
      <c r="AI42" s="149"/>
    </row>
    <row r="43" spans="1:35" s="39" customFormat="1" ht="12.75">
      <c r="A43" s="8"/>
      <c r="B43" s="8"/>
      <c r="C43" s="110" t="s">
        <v>60</v>
      </c>
      <c r="D43" s="8" t="s">
        <v>268</v>
      </c>
      <c r="E43" s="111"/>
      <c r="F43" s="8" t="s">
        <v>254</v>
      </c>
      <c r="G43" s="112"/>
      <c r="H43" s="15"/>
      <c r="I43" s="8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22"/>
      <c r="V43" s="22"/>
      <c r="W43" s="22">
        <v>250000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149"/>
      <c r="AI43" s="149"/>
    </row>
    <row r="44" spans="1:35" s="39" customFormat="1" ht="12.75">
      <c r="A44" s="8"/>
      <c r="B44" s="8"/>
      <c r="C44" s="110" t="s">
        <v>204</v>
      </c>
      <c r="D44" s="8" t="s">
        <v>205</v>
      </c>
      <c r="E44" s="111">
        <v>2133</v>
      </c>
      <c r="F44" s="8" t="s">
        <v>254</v>
      </c>
      <c r="G44" s="112"/>
      <c r="H44" s="15"/>
      <c r="I44" s="8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2">
        <v>145000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149"/>
      <c r="AI44" s="149"/>
    </row>
    <row r="45" spans="1:35" s="39" customFormat="1" ht="12.75">
      <c r="A45" s="8"/>
      <c r="B45" s="8"/>
      <c r="C45" s="110" t="s">
        <v>44</v>
      </c>
      <c r="D45" s="8" t="s">
        <v>45</v>
      </c>
      <c r="E45" s="111">
        <v>1100</v>
      </c>
      <c r="F45" s="8" t="s">
        <v>254</v>
      </c>
      <c r="G45" s="112">
        <v>36738</v>
      </c>
      <c r="H45" s="15">
        <v>76033</v>
      </c>
      <c r="I45" s="8"/>
      <c r="J45" s="71"/>
      <c r="K45" s="71"/>
      <c r="L45" s="71"/>
      <c r="M45" s="71"/>
      <c r="N45" s="71"/>
      <c r="O45" s="71"/>
      <c r="P45" s="71"/>
      <c r="Q45" s="71">
        <v>140000</v>
      </c>
      <c r="R45" s="71"/>
      <c r="S45" s="71"/>
      <c r="T45" s="7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149"/>
      <c r="AI45" s="149"/>
    </row>
    <row r="46" spans="1:35" s="39" customFormat="1" ht="12.75">
      <c r="A46" s="8"/>
      <c r="B46" s="8"/>
      <c r="C46" s="110" t="s">
        <v>53</v>
      </c>
      <c r="D46" s="8" t="s">
        <v>54</v>
      </c>
      <c r="E46" s="111">
        <v>2139</v>
      </c>
      <c r="F46" s="8" t="s">
        <v>254</v>
      </c>
      <c r="G46" s="112">
        <v>41091</v>
      </c>
      <c r="H46" s="15">
        <v>7500</v>
      </c>
      <c r="I46" s="8"/>
      <c r="J46" s="71">
        <v>26782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149"/>
      <c r="AI46" s="149"/>
    </row>
    <row r="47" spans="1:35" s="39" customFormat="1" ht="12.75">
      <c r="A47" s="8"/>
      <c r="B47" s="8"/>
      <c r="C47" s="110" t="s">
        <v>206</v>
      </c>
      <c r="D47" s="8" t="s">
        <v>207</v>
      </c>
      <c r="E47" s="111"/>
      <c r="F47" s="8" t="s">
        <v>254</v>
      </c>
      <c r="G47" s="112"/>
      <c r="H47" s="15"/>
      <c r="I47" s="8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149"/>
      <c r="AI47" s="149"/>
    </row>
    <row r="48" spans="1:35" s="39" customFormat="1" ht="12.75">
      <c r="A48" s="37"/>
      <c r="B48" s="23"/>
      <c r="C48" s="7" t="s">
        <v>49</v>
      </c>
      <c r="D48" s="23" t="s">
        <v>50</v>
      </c>
      <c r="E48" s="37"/>
      <c r="F48" s="8" t="s">
        <v>254</v>
      </c>
      <c r="G48" s="112"/>
      <c r="I48" s="23"/>
      <c r="J48" s="71"/>
      <c r="K48" s="71"/>
      <c r="L48" s="71"/>
      <c r="M48" s="71"/>
      <c r="N48" s="71"/>
      <c r="O48" s="71"/>
      <c r="P48" s="71">
        <v>19500</v>
      </c>
      <c r="Q48" s="71"/>
      <c r="R48" s="71"/>
      <c r="S48" s="71"/>
      <c r="T48" s="7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149"/>
      <c r="AI48" s="149"/>
    </row>
    <row r="49" spans="1:35" s="39" customFormat="1" ht="12.75">
      <c r="A49" s="37"/>
      <c r="B49" s="23"/>
      <c r="C49" s="7" t="s">
        <v>208</v>
      </c>
      <c r="D49" s="23" t="s">
        <v>209</v>
      </c>
      <c r="E49" s="37">
        <v>1227</v>
      </c>
      <c r="F49" s="8" t="s">
        <v>254</v>
      </c>
      <c r="G49" s="112">
        <v>37072</v>
      </c>
      <c r="H49" s="39">
        <v>125271</v>
      </c>
      <c r="I49" s="23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>
        <v>225000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49"/>
      <c r="AI49" s="149"/>
    </row>
    <row r="50" spans="1:35" s="39" customFormat="1" ht="12.75">
      <c r="A50" s="37"/>
      <c r="B50" s="23"/>
      <c r="C50" s="7" t="s">
        <v>210</v>
      </c>
      <c r="D50" s="23" t="s">
        <v>211</v>
      </c>
      <c r="E50" s="37">
        <v>900056</v>
      </c>
      <c r="F50" s="8" t="s">
        <v>254</v>
      </c>
      <c r="G50" s="112">
        <v>31048</v>
      </c>
      <c r="H50" s="39">
        <v>50000</v>
      </c>
      <c r="I50" s="23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149"/>
      <c r="AI50" s="149"/>
    </row>
    <row r="51" spans="1:35" s="39" customFormat="1" ht="12.75">
      <c r="A51" s="37"/>
      <c r="B51" s="23"/>
      <c r="C51" s="7"/>
      <c r="D51" s="23"/>
      <c r="E51" s="37"/>
      <c r="F51" s="23"/>
      <c r="G51" s="112"/>
      <c r="I51" s="23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149"/>
      <c r="AI51" s="149"/>
    </row>
    <row r="52" spans="1:35" s="39" customFormat="1" ht="12.75">
      <c r="A52" s="37"/>
      <c r="B52" s="23"/>
      <c r="C52" s="7" t="s">
        <v>46</v>
      </c>
      <c r="D52" s="23" t="s">
        <v>47</v>
      </c>
      <c r="E52" s="37">
        <v>1501</v>
      </c>
      <c r="F52" s="8" t="s">
        <v>254</v>
      </c>
      <c r="G52" s="112">
        <v>38484</v>
      </c>
      <c r="H52" s="39">
        <v>34861</v>
      </c>
      <c r="I52" s="23"/>
      <c r="J52" s="71"/>
      <c r="K52" s="71"/>
      <c r="L52" s="71">
        <v>50055</v>
      </c>
      <c r="M52" s="71"/>
      <c r="N52" s="71"/>
      <c r="O52" s="71"/>
      <c r="P52" s="71"/>
      <c r="Q52" s="71"/>
      <c r="R52" s="71"/>
      <c r="S52" s="71"/>
      <c r="T52" s="7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149"/>
      <c r="AI52" s="149"/>
    </row>
    <row r="53" spans="1:35" s="39" customFormat="1" ht="12.75">
      <c r="A53" s="37"/>
      <c r="B53" s="23"/>
      <c r="C53" s="7" t="s">
        <v>212</v>
      </c>
      <c r="D53" s="23" t="s">
        <v>213</v>
      </c>
      <c r="E53" s="37"/>
      <c r="F53" s="23"/>
      <c r="G53" s="112"/>
      <c r="I53" s="23"/>
      <c r="J53" s="71"/>
      <c r="K53" s="71"/>
      <c r="L53" s="71"/>
      <c r="M53" s="71"/>
      <c r="N53" s="71"/>
      <c r="O53" s="71"/>
      <c r="P53" s="71"/>
      <c r="Q53" s="71">
        <v>38000</v>
      </c>
      <c r="R53" s="71"/>
      <c r="S53" s="71"/>
      <c r="T53" s="7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149"/>
      <c r="AI53" s="149"/>
    </row>
    <row r="54" spans="1:35" s="39" customFormat="1" ht="12.75">
      <c r="A54" s="37"/>
      <c r="B54" s="23"/>
      <c r="C54" s="7" t="s">
        <v>43</v>
      </c>
      <c r="D54" s="23" t="s">
        <v>270</v>
      </c>
      <c r="E54" s="37">
        <v>1219</v>
      </c>
      <c r="F54" s="8" t="s">
        <v>254</v>
      </c>
      <c r="G54" s="112">
        <v>24838</v>
      </c>
      <c r="H54" s="39">
        <v>5000</v>
      </c>
      <c r="I54" s="23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149"/>
      <c r="AI54" s="149"/>
    </row>
    <row r="55" spans="1:35" s="39" customFormat="1" ht="12.75">
      <c r="A55" s="37"/>
      <c r="B55" s="23"/>
      <c r="C55" s="7" t="s">
        <v>214</v>
      </c>
      <c r="D55" s="23" t="s">
        <v>215</v>
      </c>
      <c r="E55" s="37">
        <v>2145</v>
      </c>
      <c r="F55" s="8" t="s">
        <v>254</v>
      </c>
      <c r="G55" s="112">
        <v>42104</v>
      </c>
      <c r="H55" s="39">
        <v>106231</v>
      </c>
      <c r="I55" s="23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149"/>
      <c r="AI55" s="149"/>
    </row>
    <row r="56" spans="1:35" s="39" customFormat="1" ht="12.75">
      <c r="A56" s="37"/>
      <c r="B56" s="23"/>
      <c r="C56" s="7" t="s">
        <v>48</v>
      </c>
      <c r="D56" s="23" t="s">
        <v>271</v>
      </c>
      <c r="E56" s="37">
        <v>1255</v>
      </c>
      <c r="F56" s="8" t="s">
        <v>254</v>
      </c>
      <c r="G56" s="112">
        <v>31413</v>
      </c>
      <c r="H56" s="39">
        <v>5000</v>
      </c>
      <c r="I56" s="23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149"/>
      <c r="AI56" s="149"/>
    </row>
    <row r="57" spans="1:35" s="36" customFormat="1" ht="12.75">
      <c r="A57" s="5"/>
      <c r="B57" s="6"/>
      <c r="C57" s="7" t="s">
        <v>51</v>
      </c>
      <c r="D57" s="23" t="s">
        <v>52</v>
      </c>
      <c r="E57" s="37">
        <v>1822</v>
      </c>
      <c r="F57" s="8" t="s">
        <v>254</v>
      </c>
      <c r="G57" s="107">
        <v>40237</v>
      </c>
      <c r="H57" s="39">
        <v>8500</v>
      </c>
      <c r="I57" s="23"/>
      <c r="J57" s="2"/>
      <c r="K57" s="2"/>
      <c r="L57" s="2"/>
      <c r="M57" s="2"/>
      <c r="N57" s="2"/>
      <c r="O57" s="2"/>
      <c r="P57" s="2">
        <v>52000</v>
      </c>
      <c r="Q57" s="2"/>
      <c r="R57" s="2"/>
      <c r="S57" s="2"/>
      <c r="T57" s="2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99"/>
      <c r="AI57" s="99"/>
    </row>
    <row r="58" spans="1:35" s="36" customFormat="1" ht="12.75">
      <c r="A58" s="100"/>
      <c r="B58" s="103" t="s">
        <v>216</v>
      </c>
      <c r="C58" s="103"/>
      <c r="D58" s="103"/>
      <c r="E58" s="106"/>
      <c r="F58" s="103"/>
      <c r="G58" s="106"/>
      <c r="H58" s="109"/>
      <c r="I58" s="103"/>
      <c r="J58" s="104"/>
      <c r="K58" s="104"/>
      <c r="L58" s="104"/>
      <c r="M58" s="104"/>
      <c r="N58" s="98">
        <f aca="true" t="shared" si="0" ref="N58:X58">SUM(N3:N57)</f>
        <v>415000</v>
      </c>
      <c r="O58" s="98">
        <f t="shared" si="0"/>
        <v>828000</v>
      </c>
      <c r="P58" s="98">
        <f t="shared" si="0"/>
        <v>1251500</v>
      </c>
      <c r="Q58" s="98">
        <f t="shared" si="0"/>
        <v>719000</v>
      </c>
      <c r="R58" s="98">
        <f t="shared" si="0"/>
        <v>118000</v>
      </c>
      <c r="S58" s="98">
        <f t="shared" si="0"/>
        <v>722000</v>
      </c>
      <c r="T58" s="98">
        <f t="shared" si="0"/>
        <v>532000</v>
      </c>
      <c r="U58" s="98">
        <f t="shared" si="0"/>
        <v>355000</v>
      </c>
      <c r="V58" s="98">
        <f t="shared" si="0"/>
        <v>56000</v>
      </c>
      <c r="W58" s="98">
        <f t="shared" si="0"/>
        <v>1080000</v>
      </c>
      <c r="X58" s="98">
        <f t="shared" si="0"/>
        <v>520000</v>
      </c>
      <c r="Y58" s="98"/>
      <c r="Z58" s="98">
        <f>SUM(Z3:Z57)</f>
        <v>265000</v>
      </c>
      <c r="AA58" s="104"/>
      <c r="AB58" s="104"/>
      <c r="AC58" s="104"/>
      <c r="AD58" s="72"/>
      <c r="AE58" s="72"/>
      <c r="AF58" s="72"/>
      <c r="AG58" s="73"/>
      <c r="AH58" s="101"/>
      <c r="AI58" s="101"/>
    </row>
    <row r="59" spans="1:35" s="36" customFormat="1" ht="12.75">
      <c r="A59" s="5"/>
      <c r="B59" s="6"/>
      <c r="C59" s="6"/>
      <c r="D59" s="6"/>
      <c r="E59" s="5"/>
      <c r="F59" s="6"/>
      <c r="G59" s="5"/>
      <c r="I59" s="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s="36" customFormat="1" ht="12.75">
      <c r="A60" s="5"/>
      <c r="B60" s="6"/>
      <c r="C60" s="6"/>
      <c r="D60" s="6"/>
      <c r="E60" s="5"/>
      <c r="F60" s="6"/>
      <c r="G60" s="5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s="36" customFormat="1" ht="12.75">
      <c r="A61" s="5"/>
      <c r="B61" s="6"/>
      <c r="C61" s="6"/>
      <c r="D61" s="6"/>
      <c r="E61" s="5"/>
      <c r="F61" s="6"/>
      <c r="G61" s="5"/>
      <c r="I61" s="6"/>
      <c r="J61" s="5"/>
      <c r="K61" s="5"/>
      <c r="L61" s="72"/>
      <c r="M61" s="72"/>
      <c r="N61" s="72"/>
      <c r="O61" s="72"/>
      <c r="P61" s="72"/>
      <c r="Q61" s="72"/>
      <c r="R61" s="5"/>
      <c r="S61" s="5"/>
      <c r="T61" s="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s="36" customFormat="1" ht="12.75">
      <c r="A62" s="5"/>
      <c r="B62" s="6"/>
      <c r="C62" s="6"/>
      <c r="D62" s="6"/>
      <c r="E62" s="5"/>
      <c r="F62" s="6"/>
      <c r="G62" s="5"/>
      <c r="I62" s="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s="36" customFormat="1" ht="12.75">
      <c r="A63" s="5"/>
      <c r="B63" s="6"/>
      <c r="C63" s="6"/>
      <c r="D63" s="6"/>
      <c r="E63" s="5"/>
      <c r="F63" s="6"/>
      <c r="G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  <c r="T63" s="5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7" s="36" customFormat="1" ht="12.75">
      <c r="A64" s="35"/>
      <c r="E64" s="35"/>
      <c r="G64" s="35"/>
    </row>
    <row r="65" spans="1:7" s="36" customFormat="1" ht="12.75">
      <c r="A65" s="35"/>
      <c r="E65" s="35"/>
      <c r="G65" s="35"/>
    </row>
    <row r="66" spans="1:7" s="36" customFormat="1" ht="12.75">
      <c r="A66" s="35"/>
      <c r="E66" s="35"/>
      <c r="G66" s="35"/>
    </row>
    <row r="67" spans="1:7" s="36" customFormat="1" ht="12.75">
      <c r="A67" s="35"/>
      <c r="E67" s="35"/>
      <c r="G67" s="35"/>
    </row>
    <row r="68" spans="1:7" s="36" customFormat="1" ht="12.75">
      <c r="A68" s="35"/>
      <c r="E68" s="35"/>
      <c r="G68" s="35"/>
    </row>
    <row r="69" spans="1:7" s="36" customFormat="1" ht="12.75">
      <c r="A69" s="35"/>
      <c r="E69" s="35"/>
      <c r="G69" s="35"/>
    </row>
    <row r="70" spans="1:7" s="36" customFormat="1" ht="12.75">
      <c r="A70" s="35"/>
      <c r="E70" s="35"/>
      <c r="G70" s="35"/>
    </row>
    <row r="71" spans="1:7" s="36" customFormat="1" ht="12.75">
      <c r="A71" s="35"/>
      <c r="E71" s="35"/>
      <c r="G71" s="35"/>
    </row>
    <row r="72" spans="1:7" s="36" customFormat="1" ht="12.75">
      <c r="A72" s="35"/>
      <c r="E72" s="35"/>
      <c r="G72" s="35"/>
    </row>
    <row r="73" spans="1:7" s="36" customFormat="1" ht="12.75">
      <c r="A73" s="35"/>
      <c r="E73" s="35"/>
      <c r="G73" s="35"/>
    </row>
    <row r="74" spans="1:7" s="36" customFormat="1" ht="12.75">
      <c r="A74" s="35"/>
      <c r="E74" s="35"/>
      <c r="G74" s="35"/>
    </row>
    <row r="75" spans="1:7" s="36" customFormat="1" ht="12.75">
      <c r="A75" s="35"/>
      <c r="E75" s="35"/>
      <c r="G75" s="35"/>
    </row>
    <row r="76" spans="1:7" s="36" customFormat="1" ht="12.75">
      <c r="A76" s="35"/>
      <c r="E76" s="35"/>
      <c r="G76" s="35"/>
    </row>
    <row r="77" spans="1:7" s="36" customFormat="1" ht="12.75">
      <c r="A77" s="35"/>
      <c r="E77" s="35"/>
      <c r="G77" s="35"/>
    </row>
    <row r="78" spans="1:7" s="36" customFormat="1" ht="12.75">
      <c r="A78" s="35"/>
      <c r="E78" s="35"/>
      <c r="G78" s="35"/>
    </row>
    <row r="79" spans="1:7" s="36" customFormat="1" ht="12.75">
      <c r="A79" s="35"/>
      <c r="E79" s="35"/>
      <c r="G79" s="35"/>
    </row>
    <row r="80" spans="1:7" s="36" customFormat="1" ht="12.75">
      <c r="A80" s="35"/>
      <c r="E80" s="35"/>
      <c r="G80" s="35"/>
    </row>
    <row r="81" spans="1:7" s="36" customFormat="1" ht="12.75">
      <c r="A81" s="35"/>
      <c r="E81" s="35"/>
      <c r="G81" s="35"/>
    </row>
    <row r="82" spans="1:7" s="36" customFormat="1" ht="12.75">
      <c r="A82" s="35"/>
      <c r="E82" s="35"/>
      <c r="G82" s="35"/>
    </row>
    <row r="83" spans="1:7" s="36" customFormat="1" ht="12.75">
      <c r="A83" s="35"/>
      <c r="E83" s="35"/>
      <c r="G83" s="35"/>
    </row>
    <row r="84" spans="1:7" s="36" customFormat="1" ht="12.75">
      <c r="A84" s="35"/>
      <c r="E84" s="35"/>
      <c r="G84" s="35"/>
    </row>
    <row r="85" spans="1:7" s="36" customFormat="1" ht="12.75">
      <c r="A85" s="35"/>
      <c r="E85" s="35"/>
      <c r="G85" s="35"/>
    </row>
    <row r="86" spans="1:7" s="36" customFormat="1" ht="12.75">
      <c r="A86" s="35"/>
      <c r="E86" s="35"/>
      <c r="G86" s="35"/>
    </row>
    <row r="87" spans="1:7" s="36" customFormat="1" ht="12.75">
      <c r="A87" s="35"/>
      <c r="E87" s="35"/>
      <c r="G87" s="35"/>
    </row>
    <row r="88" spans="1:7" s="36" customFormat="1" ht="12.75">
      <c r="A88" s="35"/>
      <c r="E88" s="35"/>
      <c r="G88" s="35"/>
    </row>
    <row r="89" spans="1:7" s="36" customFormat="1" ht="12.75">
      <c r="A89" s="35"/>
      <c r="E89" s="35"/>
      <c r="G89" s="35"/>
    </row>
    <row r="90" spans="1:7" s="36" customFormat="1" ht="12.75">
      <c r="A90" s="35"/>
      <c r="E90" s="35"/>
      <c r="G90" s="35"/>
    </row>
    <row r="91" spans="1:7" s="36" customFormat="1" ht="12.75">
      <c r="A91" s="35"/>
      <c r="E91" s="35"/>
      <c r="G91" s="35"/>
    </row>
    <row r="92" spans="1:7" s="36" customFormat="1" ht="12.75">
      <c r="A92" s="35"/>
      <c r="E92" s="35"/>
      <c r="G92" s="35"/>
    </row>
    <row r="93" spans="1:7" s="36" customFormat="1" ht="12.75">
      <c r="A93" s="35"/>
      <c r="E93" s="35"/>
      <c r="G93" s="35"/>
    </row>
    <row r="94" spans="1:7" s="36" customFormat="1" ht="12.75">
      <c r="A94" s="35"/>
      <c r="E94" s="35"/>
      <c r="G94" s="35"/>
    </row>
    <row r="95" spans="1:7" s="36" customFormat="1" ht="12.75">
      <c r="A95" s="35"/>
      <c r="E95" s="35"/>
      <c r="G95" s="35"/>
    </row>
    <row r="96" spans="1:7" s="36" customFormat="1" ht="12.75">
      <c r="A96" s="35"/>
      <c r="E96" s="35"/>
      <c r="G96" s="35"/>
    </row>
    <row r="97" spans="1:7" s="36" customFormat="1" ht="12.75">
      <c r="A97" s="35"/>
      <c r="E97" s="35"/>
      <c r="G97" s="35"/>
    </row>
    <row r="98" spans="1:7" s="36" customFormat="1" ht="12.75">
      <c r="A98" s="35"/>
      <c r="E98" s="35"/>
      <c r="G98" s="35"/>
    </row>
    <row r="99" spans="1:7" s="36" customFormat="1" ht="12.75">
      <c r="A99" s="35"/>
      <c r="E99" s="35"/>
      <c r="G99" s="35"/>
    </row>
    <row r="100" spans="1:7" s="36" customFormat="1" ht="12.75">
      <c r="A100" s="35"/>
      <c r="E100" s="35"/>
      <c r="G100" s="35"/>
    </row>
    <row r="101" spans="1:7" s="36" customFormat="1" ht="12.75">
      <c r="A101" s="35"/>
      <c r="E101" s="35"/>
      <c r="G101" s="35"/>
    </row>
    <row r="102" spans="1:7" s="36" customFormat="1" ht="12.75">
      <c r="A102" s="35"/>
      <c r="E102" s="35"/>
      <c r="G102" s="35"/>
    </row>
    <row r="103" spans="1:7" s="36" customFormat="1" ht="12.75">
      <c r="A103" s="35"/>
      <c r="E103" s="35"/>
      <c r="G103" s="35"/>
    </row>
    <row r="104" spans="1:7" s="36" customFormat="1" ht="12.75">
      <c r="A104" s="35"/>
      <c r="E104" s="35"/>
      <c r="G104" s="35"/>
    </row>
    <row r="105" spans="1:7" s="36" customFormat="1" ht="12.75">
      <c r="A105" s="35"/>
      <c r="E105" s="35"/>
      <c r="G105" s="35"/>
    </row>
    <row r="106" spans="1:7" s="36" customFormat="1" ht="12.75">
      <c r="A106" s="35"/>
      <c r="E106" s="35"/>
      <c r="G106" s="35"/>
    </row>
    <row r="107" spans="1:7" s="36" customFormat="1" ht="12.75">
      <c r="A107" s="35"/>
      <c r="E107" s="35"/>
      <c r="G107" s="35"/>
    </row>
    <row r="108" spans="1:7" s="36" customFormat="1" ht="12.75">
      <c r="A108" s="35"/>
      <c r="E108" s="35"/>
      <c r="G108" s="35"/>
    </row>
    <row r="109" spans="1:7" s="36" customFormat="1" ht="12.75">
      <c r="A109" s="35"/>
      <c r="E109" s="35"/>
      <c r="G109" s="35"/>
    </row>
    <row r="110" spans="1:7" s="36" customFormat="1" ht="12.75">
      <c r="A110" s="35"/>
      <c r="E110" s="35"/>
      <c r="G110" s="35"/>
    </row>
    <row r="111" spans="1:7" s="36" customFormat="1" ht="12.75">
      <c r="A111" s="35"/>
      <c r="E111" s="35"/>
      <c r="G111" s="35"/>
    </row>
    <row r="112" spans="1:7" s="36" customFormat="1" ht="12.75">
      <c r="A112" s="35"/>
      <c r="E112" s="35"/>
      <c r="G112" s="35"/>
    </row>
    <row r="113" spans="1:7" s="36" customFormat="1" ht="12.75">
      <c r="A113" s="35"/>
      <c r="E113" s="35"/>
      <c r="G113" s="35"/>
    </row>
  </sheetData>
  <sheetProtection/>
  <printOptions gridLines="1"/>
  <pageMargins left="0.5" right="0.21" top="0.5" bottom="0" header="0" footer="0"/>
  <pageSetup horizontalDpi="1200" verticalDpi="1200" orientation="landscape" paperSize="171" scale="85" r:id="rId1"/>
  <headerFooter alignWithMargins="0">
    <oddHeader>&amp;CDA Fund - Highway
Road and Maintenance Equipment Replacement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="75" zoomScaleNormal="75" zoomScalePageLayoutView="0" workbookViewId="0" topLeftCell="A1">
      <selection activeCell="F19" sqref="F19"/>
    </sheetView>
  </sheetViews>
  <sheetFormatPr defaultColWidth="9.140625" defaultRowHeight="12.75"/>
  <cols>
    <col min="1" max="1" width="17.421875" style="0" bestFit="1" customWidth="1"/>
    <col min="2" max="2" width="28.57421875" style="0" customWidth="1"/>
    <col min="3" max="3" width="9.57421875" style="9" customWidth="1"/>
    <col min="4" max="4" width="12.140625" style="9" customWidth="1"/>
    <col min="5" max="5" width="13.7109375" style="107" customWidth="1"/>
    <col min="6" max="6" width="14.28125" style="12" customWidth="1"/>
    <col min="7" max="7" width="5.140625" style="0" customWidth="1"/>
    <col min="9" max="9" width="11.421875" style="0" bestFit="1" customWidth="1"/>
    <col min="10" max="10" width="10.28125" style="0" bestFit="1" customWidth="1"/>
    <col min="14" max="15" width="10.28125" style="0" bestFit="1" customWidth="1"/>
    <col min="19" max="20" width="10.28125" style="0" bestFit="1" customWidth="1"/>
  </cols>
  <sheetData>
    <row r="1" spans="1:20" ht="12.7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2.75">
      <c r="A2" s="176" t="s">
        <v>120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2.75">
      <c r="A3" s="176" t="s">
        <v>119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2.75">
      <c r="A4" s="16"/>
      <c r="B4" s="16"/>
      <c r="C4" s="16"/>
      <c r="D4" s="16"/>
      <c r="E4" s="113"/>
      <c r="F4" s="1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6" spans="3:22" ht="25.5">
      <c r="C6" s="97" t="s">
        <v>250</v>
      </c>
      <c r="D6" s="97" t="s">
        <v>253</v>
      </c>
      <c r="E6" s="114" t="s">
        <v>251</v>
      </c>
      <c r="F6" s="108" t="s">
        <v>252</v>
      </c>
      <c r="G6" s="108"/>
      <c r="H6" s="20">
        <v>2017</v>
      </c>
      <c r="I6" s="20">
        <v>2018</v>
      </c>
      <c r="J6" s="20">
        <v>2019</v>
      </c>
      <c r="K6" s="20">
        <v>2020</v>
      </c>
      <c r="L6" s="20">
        <v>2021</v>
      </c>
      <c r="M6" s="20">
        <v>2022</v>
      </c>
      <c r="N6" s="21">
        <v>2023</v>
      </c>
      <c r="O6" s="21">
        <v>2024</v>
      </c>
      <c r="P6" s="21">
        <v>2025</v>
      </c>
      <c r="Q6" s="21">
        <v>2026</v>
      </c>
      <c r="R6" s="21">
        <v>2027</v>
      </c>
      <c r="S6" s="21">
        <v>2028</v>
      </c>
      <c r="T6" s="21">
        <v>2029</v>
      </c>
      <c r="U6" s="21">
        <v>2030</v>
      </c>
      <c r="V6" s="21">
        <v>2031</v>
      </c>
    </row>
    <row r="7" spans="1:24" s="34" customFormat="1" ht="15">
      <c r="A7" s="30" t="s">
        <v>123</v>
      </c>
      <c r="B7" s="31"/>
      <c r="C7" s="144"/>
      <c r="D7" s="144"/>
      <c r="E7" s="145"/>
      <c r="F7" s="117"/>
      <c r="G7" s="31"/>
      <c r="H7" s="40">
        <v>12000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32"/>
      <c r="X7" s="33"/>
    </row>
    <row r="8" spans="8:20" ht="12.75"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8:20" ht="12.75"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8:20" ht="12.75"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8:20" ht="12.75"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8:20" ht="12.75"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8:23" ht="13.5" thickBot="1">
      <c r="H13" s="44">
        <f>SUM(H7:H12)</f>
        <v>12000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2"/>
      <c r="W13" s="51"/>
    </row>
    <row r="14" ht="13.5" thickTop="1"/>
    <row r="16" spans="1:7" ht="13.5" thickBot="1">
      <c r="A16" s="175" t="s">
        <v>122</v>
      </c>
      <c r="B16" s="175"/>
      <c r="C16" s="10"/>
      <c r="D16" s="10"/>
      <c r="E16" s="115"/>
      <c r="F16" s="118"/>
      <c r="G16" s="10"/>
    </row>
    <row r="17" spans="1:23" s="6" customFormat="1" ht="12.75">
      <c r="A17" s="7" t="s">
        <v>18</v>
      </c>
      <c r="B17" s="26" t="s">
        <v>19</v>
      </c>
      <c r="C17" s="122">
        <v>2055</v>
      </c>
      <c r="D17" s="122" t="s">
        <v>257</v>
      </c>
      <c r="E17" s="138">
        <v>41423</v>
      </c>
      <c r="F17" s="119">
        <v>23299</v>
      </c>
      <c r="G17" s="26"/>
      <c r="H17" s="18"/>
      <c r="I17" s="18"/>
      <c r="J17" s="18">
        <v>48000</v>
      </c>
      <c r="K17" s="18"/>
      <c r="L17" s="18"/>
      <c r="M17" s="18"/>
      <c r="N17" s="18"/>
      <c r="O17" s="18">
        <v>48000</v>
      </c>
      <c r="P17" s="18"/>
      <c r="Q17" s="18"/>
      <c r="R17" s="18"/>
      <c r="S17" s="18"/>
      <c r="T17" s="18">
        <v>48000</v>
      </c>
      <c r="W17" s="69"/>
    </row>
    <row r="18" spans="1:23" s="6" customFormat="1" ht="12.75">
      <c r="A18" s="37" t="s">
        <v>65</v>
      </c>
      <c r="B18" s="26" t="s">
        <v>66</v>
      </c>
      <c r="C18" s="122">
        <v>2156</v>
      </c>
      <c r="D18" s="122" t="s">
        <v>257</v>
      </c>
      <c r="E18" s="138">
        <v>42159</v>
      </c>
      <c r="F18" s="119">
        <v>30703</v>
      </c>
      <c r="G18" s="26"/>
      <c r="H18" s="18"/>
      <c r="I18" s="18">
        <v>42000</v>
      </c>
      <c r="J18" s="18"/>
      <c r="K18" s="18"/>
      <c r="L18" s="18"/>
      <c r="M18" s="18"/>
      <c r="N18" s="18">
        <v>45500</v>
      </c>
      <c r="O18" s="18"/>
      <c r="P18" s="18"/>
      <c r="Q18" s="18"/>
      <c r="R18" s="18"/>
      <c r="S18" s="18">
        <v>48500</v>
      </c>
      <c r="T18" s="18"/>
      <c r="W18" s="69"/>
    </row>
    <row r="19" spans="2:20" ht="12.75">
      <c r="B19" s="8" t="s">
        <v>230</v>
      </c>
      <c r="C19" s="111"/>
      <c r="D19" s="111"/>
      <c r="E19" s="112"/>
      <c r="F19" s="15"/>
      <c r="G19" s="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8:20" ht="12.75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2:23" ht="13.5" thickBot="1">
      <c r="B21" s="30" t="s">
        <v>118</v>
      </c>
      <c r="C21" s="146"/>
      <c r="D21" s="146"/>
      <c r="E21" s="147"/>
      <c r="F21" s="120"/>
      <c r="G21" s="30"/>
      <c r="H21" s="44"/>
      <c r="I21" s="44">
        <f>SUM(I17:I20)</f>
        <v>42000</v>
      </c>
      <c r="J21" s="44">
        <f>SUM(J17:J20)</f>
        <v>48000</v>
      </c>
      <c r="K21" s="44"/>
      <c r="L21" s="44"/>
      <c r="M21" s="44"/>
      <c r="N21" s="44">
        <f>SUM(N17:N20)</f>
        <v>45500</v>
      </c>
      <c r="O21" s="44">
        <f>SUM(O17:O20)</f>
        <v>48000</v>
      </c>
      <c r="P21" s="44"/>
      <c r="Q21" s="44"/>
      <c r="R21" s="44"/>
      <c r="S21" s="44">
        <f>SUM(S17:S20)</f>
        <v>48500</v>
      </c>
      <c r="T21" s="44">
        <f>SUM(T17:T20)</f>
        <v>48000</v>
      </c>
      <c r="U21" s="62"/>
      <c r="V21" s="62"/>
      <c r="W21" s="51"/>
    </row>
    <row r="22" ht="13.5" thickTop="1"/>
  </sheetData>
  <sheetProtection/>
  <mergeCells count="4">
    <mergeCell ref="A1:T1"/>
    <mergeCell ref="A2:T2"/>
    <mergeCell ref="A3:T3"/>
    <mergeCell ref="A16:B16"/>
  </mergeCells>
  <printOptions gridLines="1" headings="1"/>
  <pageMargins left="0.7" right="0.7" top="0.75" bottom="0.75" header="0.3" footer="0.3"/>
  <pageSetup horizontalDpi="600" verticalDpi="600" orientation="landscape" paperSize="1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Voss</dc:creator>
  <cp:keywords/>
  <dc:description/>
  <cp:lastModifiedBy>Town Manager</cp:lastModifiedBy>
  <cp:lastPrinted>2017-03-06T21:04:12Z</cp:lastPrinted>
  <dcterms:created xsi:type="dcterms:W3CDTF">2000-07-10T16:09:29Z</dcterms:created>
  <dcterms:modified xsi:type="dcterms:W3CDTF">2017-09-29T13:49:32Z</dcterms:modified>
  <cp:category/>
  <cp:version/>
  <cp:contentType/>
  <cp:contentStatus/>
</cp:coreProperties>
</file>