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8370" firstSheet="4" activeTab="4"/>
  </bookViews>
  <sheets>
    <sheet name="Project Budget - 1-2019" sheetId="1" r:id="rId1"/>
    <sheet name="Project Budget - 4-2019" sheetId="2" r:id="rId2"/>
    <sheet name="Project Budget - 6-2019" sheetId="3" r:id="rId3"/>
    <sheet name="Project Budget - 6-2019 (2)" sheetId="4" r:id="rId4"/>
    <sheet name="Project Budget - 12-2020" sheetId="5" r:id="rId5"/>
    <sheet name="Project Budget - 12-2021" sheetId="6" r:id="rId6"/>
  </sheets>
  <definedNames>
    <definedName name="_xlnm.Print_Area" localSheetId="0">'Project Budget - 1-2019'!$A$1:$D$50</definedName>
    <definedName name="_xlnm.Print_Area" localSheetId="4">'Project Budget - 12-2020'!$A$1:$D$49</definedName>
    <definedName name="_xlnm.Print_Area" localSheetId="5">'Project Budget - 12-2021'!$A$1:$D$50</definedName>
    <definedName name="_xlnm.Print_Area" localSheetId="1">'Project Budget - 4-2019'!$A$1:$D$52</definedName>
    <definedName name="_xlnm.Print_Area" localSheetId="2">'Project Budget - 6-2019'!$A$1:$D$52</definedName>
    <definedName name="_xlnm.Print_Area" localSheetId="3">'Project Budget - 6-2019 (2)'!$A$1:$D$52</definedName>
  </definedNames>
  <calcPr fullCalcOnLoad="1"/>
</workbook>
</file>

<file path=xl/sharedStrings.xml><?xml version="1.0" encoding="utf-8"?>
<sst xmlns="http://schemas.openxmlformats.org/spreadsheetml/2006/main" count="353" uniqueCount="54">
  <si>
    <t>Construction</t>
  </si>
  <si>
    <t>CONSTRUCTION SUB-TOTAL</t>
  </si>
  <si>
    <t>Engineering</t>
  </si>
  <si>
    <t>ENGINEERING SUB-TOTAL</t>
  </si>
  <si>
    <t>Other Expenses</t>
  </si>
  <si>
    <t>Bond Counsel</t>
  </si>
  <si>
    <t>Other Expenses - Miscellaneous</t>
  </si>
  <si>
    <t>Sludge Hauling/Disposal</t>
  </si>
  <si>
    <t>est</t>
  </si>
  <si>
    <t xml:space="preserve">Lab/Office/Safety Equipment </t>
  </si>
  <si>
    <t>OTHER EXPENSES SUB-TOTAL</t>
  </si>
  <si>
    <t>PROJECT SUB-TOTAL</t>
  </si>
  <si>
    <t>Special Inspections</t>
  </si>
  <si>
    <t>Miscellaneous</t>
  </si>
  <si>
    <t>Design</t>
  </si>
  <si>
    <t>Bidding</t>
  </si>
  <si>
    <t>Construction Administration</t>
  </si>
  <si>
    <t>Construction Observation</t>
  </si>
  <si>
    <t>Additional Services</t>
  </si>
  <si>
    <t xml:space="preserve">TOTAL PROJECT COST </t>
  </si>
  <si>
    <t>Changes</t>
  </si>
  <si>
    <t>estimate</t>
  </si>
  <si>
    <t>Contingency (percent construction)</t>
  </si>
  <si>
    <t>EFC Issuance Costs (%)</t>
  </si>
  <si>
    <t>Land Acquisition and Easements</t>
  </si>
  <si>
    <t>Post Construction Services</t>
  </si>
  <si>
    <t>WIIA Grant</t>
  </si>
  <si>
    <t xml:space="preserve">SAM Grant </t>
  </si>
  <si>
    <t>Engineering Amendment 1 - reimbursement</t>
  </si>
  <si>
    <t xml:space="preserve">Local Counsel </t>
  </si>
  <si>
    <t>SCADA Professional Services</t>
  </si>
  <si>
    <t xml:space="preserve">General Contract - Transmission Main </t>
  </si>
  <si>
    <t>General Contract - 2.0 MG Storage Tank &amp; Mixing</t>
  </si>
  <si>
    <t>BOND RESOLUTION</t>
  </si>
  <si>
    <t xml:space="preserve">MRB Design and Construction Engineering Contract Sub-Total </t>
  </si>
  <si>
    <t xml:space="preserve">Engineering Amendmet 2 </t>
  </si>
  <si>
    <t>Electrical Contract</t>
  </si>
  <si>
    <t>estiamte</t>
  </si>
  <si>
    <t xml:space="preserve">Electrical Service Fee </t>
  </si>
  <si>
    <t xml:space="preserve">Financial Advisor </t>
  </si>
  <si>
    <t xml:space="preserve">BALANCE </t>
  </si>
  <si>
    <t>Town Contribution</t>
  </si>
  <si>
    <t>?</t>
  </si>
  <si>
    <t>Preliminary Design</t>
  </si>
  <si>
    <t xml:space="preserve">Credit Rating? </t>
  </si>
  <si>
    <t xml:space="preserve">Credit Rating Charge </t>
  </si>
  <si>
    <t>BALANCE TO FINANCE</t>
  </si>
  <si>
    <t>Other Expenses - Admin</t>
  </si>
  <si>
    <t>Engineering Amendment 1 - reimbursement (placeholder)</t>
  </si>
  <si>
    <t>Tank Contract - 2.0 MG Storage Tank &amp; Mixing</t>
  </si>
  <si>
    <t>HVAC Contract</t>
  </si>
  <si>
    <t xml:space="preserve">General Contract w/ Alternates - Transmission Main </t>
  </si>
  <si>
    <t>Bid Price</t>
  </si>
  <si>
    <t>UPDATED BOND RESOLUTION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</si>
</sst>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00_);_(&quot;$&quot;* \(#,##0.000\);_(&quot;$&quot;* &quot;-&quot;???_);_(@_)"/>
    <numFmt numFmtId="166" formatCode="0.0"/>
    <numFmt numFmtId="167" formatCode="0.000"/>
    <numFmt numFmtId="168" formatCode="0.00000"/>
    <numFmt numFmtId="169" formatCode="0.0000"/>
    <numFmt numFmtId="170" formatCode="0.0%"/>
    <numFmt numFmtId="171" formatCode="0.000000"/>
    <numFmt numFmtId="172" formatCode="#,##0.0;[Red]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  <numFmt numFmtId="178" formatCode="&quot;$&quot;#,##0;[Red]&quot;$&quot;#,##0"/>
    <numFmt numFmtId="179" formatCode="&quot;$&quot;#,##0.00;[Red]&quot;$&quot;#,##0.00"/>
    <numFmt numFmtId="180" formatCode="&quot;$&quot;#,##0.00"/>
    <numFmt numFmtId="181" formatCode="&quot;$&quot;#,##0.0"/>
    <numFmt numFmtId="182" formatCode="&quot;$&quot;#,##0.0;[Red]&quot;$&quot;#,##0.0"/>
    <numFmt numFmtId="183" formatCode="&quot;$&quot;#,##0.000;[Red]&quot;$&quot;#,##0.000"/>
    <numFmt numFmtId="184" formatCode="&quot;$&quot;#,##0.0_);[Red]\(&quot;$&quot;#,##0.0\)"/>
    <numFmt numFmtId="185" formatCode="0.000%"/>
    <numFmt numFmtId="186" formatCode="&quot;$&quot;#,##0.000"/>
    <numFmt numFmtId="187" formatCode="0.000000000"/>
    <numFmt numFmtId="188" formatCode="0.0000000000"/>
    <numFmt numFmtId="189" formatCode="0.00000000"/>
    <numFmt numFmtId="190" formatCode="0.0000000"/>
    <numFmt numFmtId="191" formatCode="0.00000000000"/>
    <numFmt numFmtId="192" formatCode="&quot;$&quot;#,##0.0000"/>
    <numFmt numFmtId="193" formatCode="_(&quot;$&quot;* #,##0.000000000_);_(&quot;$&quot;* \(#,##0.000000000\);_(&quot;$&quot;* &quot;-&quot;???????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_(* #,##0.0_);_(* \(#,##0.0\);_(* &quot;-&quot;??_);_(@_)"/>
    <numFmt numFmtId="197" formatCode="_(* #,##0_);_(* \(#,##0\);_(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.5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entury Gothic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10"/>
      <name val="Century Gothic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1"/>
      </top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8" fillId="0" borderId="1" applyNumberFormat="0" applyFill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44" applyNumberFormat="1" applyFont="1" applyAlignment="1">
      <alignment horizontal="right"/>
    </xf>
    <xf numFmtId="44" fontId="3" fillId="0" borderId="0" xfId="44" applyFont="1" applyBorder="1" applyAlignment="1">
      <alignment horizontal="left"/>
    </xf>
    <xf numFmtId="8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44" applyNumberFormat="1" applyFont="1" applyBorder="1" applyAlignment="1">
      <alignment horizontal="right"/>
    </xf>
    <xf numFmtId="0" fontId="0" fillId="22" borderId="0" xfId="0" applyFont="1" applyFill="1" applyBorder="1" applyAlignment="1">
      <alignment horizontal="left" vertical="center" indent="1"/>
    </xf>
    <xf numFmtId="177" fontId="0" fillId="22" borderId="0" xfId="0" applyNumberFormat="1" applyFont="1" applyFill="1" applyBorder="1" applyAlignment="1">
      <alignment horizontal="center" vertical="center"/>
    </xf>
    <xf numFmtId="177" fontId="0" fillId="22" borderId="0" xfId="0" applyNumberFormat="1" applyFont="1" applyFill="1" applyBorder="1" applyAlignment="1">
      <alignment horizontal="center"/>
    </xf>
    <xf numFmtId="180" fontId="0" fillId="22" borderId="0" xfId="0" applyNumberFormat="1" applyFont="1" applyFill="1" applyBorder="1" applyAlignment="1">
      <alignment horizontal="right"/>
    </xf>
    <xf numFmtId="0" fontId="0" fillId="22" borderId="11" xfId="0" applyFont="1" applyFill="1" applyBorder="1" applyAlignment="1">
      <alignment horizontal="left" vertical="center" indent="1"/>
    </xf>
    <xf numFmtId="177" fontId="0" fillId="22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indent="1"/>
    </xf>
    <xf numFmtId="177" fontId="23" fillId="0" borderId="0" xfId="0" applyNumberFormat="1" applyFont="1" applyFill="1" applyBorder="1" applyAlignment="1">
      <alignment horizontal="center" vertical="center"/>
    </xf>
    <xf numFmtId="180" fontId="0" fillId="22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177" fontId="0" fillId="22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indent="1"/>
    </xf>
    <xf numFmtId="177" fontId="23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/>
    </xf>
    <xf numFmtId="180" fontId="23" fillId="0" borderId="11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80" fontId="2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right"/>
    </xf>
    <xf numFmtId="3" fontId="23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/>
    </xf>
    <xf numFmtId="180" fontId="23" fillId="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180" fontId="2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22" borderId="0" xfId="0" applyFont="1" applyFill="1" applyBorder="1" applyAlignment="1">
      <alignment horizontal="left" vertical="center" indent="1"/>
    </xf>
    <xf numFmtId="177" fontId="23" fillId="22" borderId="0" xfId="0" applyNumberFormat="1" applyFont="1" applyFill="1" applyBorder="1" applyAlignment="1">
      <alignment horizontal="center" vertical="center"/>
    </xf>
    <xf numFmtId="177" fontId="0" fillId="22" borderId="11" xfId="0" applyNumberFormat="1" applyFont="1" applyFill="1" applyBorder="1" applyAlignment="1">
      <alignment horizontal="center"/>
    </xf>
    <xf numFmtId="180" fontId="0" fillId="22" borderId="1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180" fontId="23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right" indent="1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77" fontId="23" fillId="22" borderId="0" xfId="0" applyNumberFormat="1" applyFont="1" applyFill="1" applyBorder="1" applyAlignment="1">
      <alignment horizontal="center"/>
    </xf>
    <xf numFmtId="180" fontId="23" fillId="22" borderId="0" xfId="0" applyNumberFormat="1" applyFont="1" applyFill="1" applyBorder="1" applyAlignment="1">
      <alignment horizontal="right"/>
    </xf>
    <xf numFmtId="3" fontId="3" fillId="0" borderId="0" xfId="44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4" fontId="3" fillId="0" borderId="0" xfId="44" applyFont="1" applyBorder="1" applyAlignment="1">
      <alignment horizontal="right"/>
    </xf>
    <xf numFmtId="0" fontId="0" fillId="24" borderId="0" xfId="0" applyFont="1" applyFill="1" applyBorder="1" applyAlignment="1">
      <alignment horizontal="left" vertical="center" indent="1"/>
    </xf>
    <xf numFmtId="177" fontId="0" fillId="24" borderId="0" xfId="0" applyNumberFormat="1" applyFont="1" applyFill="1" applyBorder="1" applyAlignment="1">
      <alignment horizontal="center" vertical="center"/>
    </xf>
    <xf numFmtId="177" fontId="0" fillId="24" borderId="0" xfId="0" applyNumberFormat="1" applyFont="1" applyFill="1" applyAlignment="1">
      <alignment horizontal="center"/>
    </xf>
    <xf numFmtId="180" fontId="0" fillId="24" borderId="0" xfId="0" applyNumberFormat="1" applyFont="1" applyFill="1" applyAlignment="1">
      <alignment horizontal="right"/>
    </xf>
    <xf numFmtId="177" fontId="0" fillId="22" borderId="0" xfId="0" applyNumberFormat="1" applyFont="1" applyFill="1" applyBorder="1" applyAlignment="1">
      <alignment horizontal="right" vertical="center"/>
    </xf>
    <xf numFmtId="0" fontId="26" fillId="0" borderId="0" xfId="44" applyNumberFormat="1" applyFont="1" applyBorder="1" applyAlignment="1">
      <alignment horizontal="right"/>
    </xf>
    <xf numFmtId="0" fontId="0" fillId="25" borderId="0" xfId="0" applyFont="1" applyFill="1" applyBorder="1" applyAlignment="1">
      <alignment horizontal="left" vertical="center" indent="1"/>
    </xf>
    <xf numFmtId="177" fontId="0" fillId="25" borderId="0" xfId="0" applyNumberFormat="1" applyFont="1" applyFill="1" applyBorder="1" applyAlignment="1">
      <alignment horizontal="center" vertical="center"/>
    </xf>
    <xf numFmtId="177" fontId="0" fillId="25" borderId="0" xfId="0" applyNumberFormat="1" applyFont="1" applyFill="1" applyAlignment="1">
      <alignment horizontal="center"/>
    </xf>
    <xf numFmtId="180" fontId="0" fillId="25" borderId="0" xfId="0" applyNumberFormat="1" applyFont="1" applyFill="1" applyAlignment="1">
      <alignment horizontal="right"/>
    </xf>
    <xf numFmtId="177" fontId="0" fillId="25" borderId="0" xfId="0" applyNumberFormat="1" applyFont="1" applyFill="1" applyBorder="1" applyAlignment="1">
      <alignment horizontal="center"/>
    </xf>
    <xf numFmtId="180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 indent="1"/>
    </xf>
    <xf numFmtId="177" fontId="0" fillId="22" borderId="0" xfId="0" applyNumberFormat="1" applyFont="1" applyFill="1" applyBorder="1" applyAlignment="1">
      <alignment horizontal="right"/>
    </xf>
    <xf numFmtId="180" fontId="23" fillId="26" borderId="0" xfId="0" applyNumberFormat="1" applyFont="1" applyFill="1" applyAlignment="1">
      <alignment horizontal="right"/>
    </xf>
    <xf numFmtId="0" fontId="22" fillId="0" borderId="0" xfId="0" applyFont="1" applyBorder="1" applyAlignment="1">
      <alignment horizontal="left" wrapText="1"/>
    </xf>
  </cellXfs>
  <cellStyles count="51">
    <cellStyle name="Normal" xfId="0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="85" zoomScaleNormal="85" zoomScaleSheetLayoutView="85" zoomScalePageLayoutView="85" workbookViewId="0" topLeftCell="A16">
      <selection activeCell="E27" sqref="E27"/>
    </sheetView>
  </sheetViews>
  <sheetFormatPr defaultColWidth="9.140625" defaultRowHeight="12.75"/>
  <cols>
    <col min="1" max="1" width="55.7109375" style="1" customWidth="1"/>
    <col min="2" max="2" width="20.7109375" style="1" customWidth="1"/>
    <col min="3" max="3" width="20.7109375" style="2" customWidth="1"/>
    <col min="4" max="4" width="22.7109375" style="4" customWidth="1"/>
    <col min="5" max="5" width="45.421875" style="1" customWidth="1"/>
    <col min="6" max="6" width="9.140625" style="62" customWidth="1"/>
    <col min="7" max="16384" width="9.140625" style="1" customWidth="1"/>
  </cols>
  <sheetData>
    <row r="1" spans="1:4" ht="19.5" customHeight="1">
      <c r="A1" s="41" t="s">
        <v>0</v>
      </c>
      <c r="B1" s="42"/>
      <c r="C1" s="56" t="s">
        <v>20</v>
      </c>
      <c r="D1" s="43"/>
    </row>
    <row r="2" spans="1:4" ht="13.5">
      <c r="A2" s="9" t="s">
        <v>31</v>
      </c>
      <c r="B2" s="10">
        <v>1446000</v>
      </c>
      <c r="C2" s="26" t="s">
        <v>21</v>
      </c>
      <c r="D2" s="74">
        <v>1446000</v>
      </c>
    </row>
    <row r="3" spans="1:4" ht="13.5">
      <c r="A3" s="9" t="s">
        <v>32</v>
      </c>
      <c r="B3" s="10">
        <v>4958000</v>
      </c>
      <c r="C3" s="26" t="s">
        <v>21</v>
      </c>
      <c r="D3" s="74">
        <v>4958000</v>
      </c>
    </row>
    <row r="4" spans="1:4" ht="13.5">
      <c r="A4" s="9" t="s">
        <v>36</v>
      </c>
      <c r="B4" s="10">
        <v>50000</v>
      </c>
      <c r="C4" s="26" t="s">
        <v>37</v>
      </c>
      <c r="D4" s="12">
        <v>50000</v>
      </c>
    </row>
    <row r="5" spans="1:4" ht="13.5">
      <c r="A5" s="9"/>
      <c r="B5" s="10"/>
      <c r="C5" s="26"/>
      <c r="D5" s="12"/>
    </row>
    <row r="6" spans="1:4" ht="13.5">
      <c r="A6" s="13"/>
      <c r="B6" s="14"/>
      <c r="C6" s="53"/>
      <c r="D6" s="54"/>
    </row>
    <row r="7" spans="1:6" s="3" customFormat="1" ht="13.5">
      <c r="A7" s="51" t="s">
        <v>1</v>
      </c>
      <c r="B7" s="52">
        <f>SUM(B2:B6)</f>
        <v>6454000</v>
      </c>
      <c r="C7" s="65"/>
      <c r="D7" s="66">
        <f>SUM(D2:D6)</f>
        <v>6454000</v>
      </c>
      <c r="F7" s="63"/>
    </row>
    <row r="8" spans="1:6" s="3" customFormat="1" ht="13.5">
      <c r="A8" s="20"/>
      <c r="B8" s="21"/>
      <c r="C8" s="17"/>
      <c r="D8" s="44"/>
      <c r="F8" s="63"/>
    </row>
    <row r="9" spans="1:6" s="3" customFormat="1" ht="19.5" customHeight="1">
      <c r="A9" s="41" t="s">
        <v>2</v>
      </c>
      <c r="B9" s="21"/>
      <c r="C9" s="23"/>
      <c r="D9" s="25"/>
      <c r="F9" s="63"/>
    </row>
    <row r="10" spans="1:6" s="3" customFormat="1" ht="13.5">
      <c r="A10" s="15" t="s">
        <v>14</v>
      </c>
      <c r="B10" s="19"/>
      <c r="C10" s="23" t="s">
        <v>21</v>
      </c>
      <c r="D10" s="25">
        <v>1290800</v>
      </c>
      <c r="F10" s="63"/>
    </row>
    <row r="11" spans="1:6" s="3" customFormat="1" ht="13.5">
      <c r="A11" s="15" t="s">
        <v>15</v>
      </c>
      <c r="B11" s="19"/>
      <c r="C11" s="23" t="s">
        <v>21</v>
      </c>
      <c r="D11" s="25">
        <v>0</v>
      </c>
      <c r="F11" s="63"/>
    </row>
    <row r="12" spans="1:6" s="3" customFormat="1" ht="13.5">
      <c r="A12" s="15" t="s">
        <v>16</v>
      </c>
      <c r="B12" s="19"/>
      <c r="C12" s="23" t="s">
        <v>21</v>
      </c>
      <c r="D12" s="25">
        <v>0</v>
      </c>
      <c r="F12" s="63"/>
    </row>
    <row r="13" spans="1:10" s="3" customFormat="1" ht="13.5">
      <c r="A13" s="15" t="s">
        <v>17</v>
      </c>
      <c r="B13" s="19"/>
      <c r="C13" s="23" t="s">
        <v>21</v>
      </c>
      <c r="D13" s="25">
        <v>0</v>
      </c>
      <c r="F13" s="63"/>
      <c r="J13" s="6"/>
    </row>
    <row r="14" spans="1:10" s="3" customFormat="1" ht="13.5">
      <c r="A14" s="15" t="s">
        <v>18</v>
      </c>
      <c r="B14" s="55"/>
      <c r="C14" s="23" t="s">
        <v>21</v>
      </c>
      <c r="D14" s="18">
        <v>0</v>
      </c>
      <c r="F14" s="63"/>
      <c r="J14" s="6"/>
    </row>
    <row r="15" spans="1:10" s="3" customFormat="1" ht="13.5">
      <c r="A15" s="15" t="s">
        <v>25</v>
      </c>
      <c r="B15" s="55"/>
      <c r="C15" s="23" t="s">
        <v>21</v>
      </c>
      <c r="D15" s="18">
        <v>0</v>
      </c>
      <c r="F15" s="63"/>
      <c r="J15" s="6"/>
    </row>
    <row r="16" spans="1:10" s="3" customFormat="1" ht="13.5">
      <c r="A16" s="15" t="s">
        <v>34</v>
      </c>
      <c r="B16" s="55"/>
      <c r="C16" s="23" t="s">
        <v>21</v>
      </c>
      <c r="D16" s="18">
        <f>SUM(D10:D15)</f>
        <v>1290800</v>
      </c>
      <c r="F16" s="63"/>
      <c r="J16" s="6"/>
    </row>
    <row r="17" spans="1:10" s="3" customFormat="1" ht="13.5">
      <c r="A17" s="15" t="s">
        <v>28</v>
      </c>
      <c r="B17" s="55"/>
      <c r="C17" s="23"/>
      <c r="D17" s="18">
        <v>0</v>
      </c>
      <c r="F17" s="63"/>
      <c r="J17" s="6"/>
    </row>
    <row r="18" spans="1:10" s="3" customFormat="1" ht="13.5">
      <c r="A18" s="15" t="s">
        <v>35</v>
      </c>
      <c r="B18" s="55"/>
      <c r="C18" s="23"/>
      <c r="D18" s="18">
        <v>0</v>
      </c>
      <c r="F18" s="63"/>
      <c r="J18" s="6"/>
    </row>
    <row r="19" spans="1:10" s="3" customFormat="1" ht="13.5">
      <c r="A19" s="20" t="s">
        <v>3</v>
      </c>
      <c r="B19" s="21"/>
      <c r="C19" s="23"/>
      <c r="D19" s="24">
        <f>SUM(D16:D18)</f>
        <v>1290800</v>
      </c>
      <c r="E19" s="60"/>
      <c r="F19" s="64"/>
      <c r="J19" s="6"/>
    </row>
    <row r="20" spans="1:10" s="3" customFormat="1" ht="13.5">
      <c r="A20" s="15"/>
      <c r="B20" s="19"/>
      <c r="C20" s="23"/>
      <c r="D20" s="25"/>
      <c r="F20" s="63"/>
      <c r="J20" s="6"/>
    </row>
    <row r="21" spans="1:10" s="3" customFormat="1" ht="19.5" customHeight="1">
      <c r="A21" s="41" t="s">
        <v>4</v>
      </c>
      <c r="B21" s="19"/>
      <c r="C21" s="23"/>
      <c r="D21" s="25"/>
      <c r="F21" s="63"/>
      <c r="J21" s="6"/>
    </row>
    <row r="22" spans="1:10" s="3" customFormat="1" ht="13.5">
      <c r="A22" s="70" t="s">
        <v>5</v>
      </c>
      <c r="B22" s="71"/>
      <c r="C22" s="72" t="s">
        <v>8</v>
      </c>
      <c r="D22" s="73">
        <v>30000</v>
      </c>
      <c r="F22" s="63"/>
      <c r="J22" s="6"/>
    </row>
    <row r="23" spans="1:10" s="3" customFormat="1" ht="13.5">
      <c r="A23" s="70" t="s">
        <v>39</v>
      </c>
      <c r="B23" s="71"/>
      <c r="C23" s="72" t="s">
        <v>8</v>
      </c>
      <c r="D23" s="73">
        <v>60000</v>
      </c>
      <c r="F23" s="63"/>
      <c r="J23" s="6"/>
    </row>
    <row r="24" spans="1:10" s="3" customFormat="1" ht="13.5">
      <c r="A24" s="70" t="s">
        <v>29</v>
      </c>
      <c r="B24" s="71"/>
      <c r="C24" s="72" t="s">
        <v>8</v>
      </c>
      <c r="D24" s="73">
        <v>20000</v>
      </c>
      <c r="F24" s="63"/>
      <c r="J24" s="6"/>
    </row>
    <row r="25" spans="1:10" s="3" customFormat="1" ht="13.5">
      <c r="A25" s="70" t="s">
        <v>13</v>
      </c>
      <c r="B25" s="71"/>
      <c r="C25" s="72" t="s">
        <v>8</v>
      </c>
      <c r="D25" s="73">
        <v>70000</v>
      </c>
      <c r="F25" s="63"/>
      <c r="J25" s="6"/>
    </row>
    <row r="26" spans="1:10" s="3" customFormat="1" ht="13.5">
      <c r="A26" s="15"/>
      <c r="B26" s="19"/>
      <c r="C26" s="23"/>
      <c r="D26" s="25"/>
      <c r="F26" s="63"/>
      <c r="J26" s="6"/>
    </row>
    <row r="27" spans="1:10" s="3" customFormat="1" ht="13.5">
      <c r="A27" s="41" t="s">
        <v>6</v>
      </c>
      <c r="B27" s="19"/>
      <c r="C27" s="23"/>
      <c r="D27" s="25"/>
      <c r="F27" s="63"/>
      <c r="J27" s="6"/>
    </row>
    <row r="28" spans="1:10" s="3" customFormat="1" ht="13.5">
      <c r="A28" s="9" t="s">
        <v>24</v>
      </c>
      <c r="B28" s="10"/>
      <c r="C28" s="26" t="s">
        <v>8</v>
      </c>
      <c r="D28" s="22">
        <v>50000</v>
      </c>
      <c r="F28" s="63"/>
      <c r="J28" s="6"/>
    </row>
    <row r="29" spans="1:10" s="3" customFormat="1" ht="13.5">
      <c r="A29" s="9" t="s">
        <v>7</v>
      </c>
      <c r="B29" s="10"/>
      <c r="C29" s="26" t="s">
        <v>8</v>
      </c>
      <c r="D29" s="22">
        <v>0</v>
      </c>
      <c r="F29" s="63"/>
      <c r="J29" s="6"/>
    </row>
    <row r="30" spans="1:4" ht="13.5">
      <c r="A30" s="9" t="s">
        <v>9</v>
      </c>
      <c r="B30" s="11"/>
      <c r="C30" s="26" t="s">
        <v>8</v>
      </c>
      <c r="D30" s="22">
        <v>0</v>
      </c>
    </row>
    <row r="31" spans="1:4" ht="13.5">
      <c r="A31" s="9" t="s">
        <v>38</v>
      </c>
      <c r="B31" s="11"/>
      <c r="C31" s="26" t="s">
        <v>8</v>
      </c>
      <c r="D31" s="22">
        <v>10000</v>
      </c>
    </row>
    <row r="32" spans="1:4" ht="13.5">
      <c r="A32" s="9" t="s">
        <v>12</v>
      </c>
      <c r="B32" s="11"/>
      <c r="C32" s="26" t="s">
        <v>8</v>
      </c>
      <c r="D32" s="22">
        <v>40000</v>
      </c>
    </row>
    <row r="33" spans="1:4" ht="13.5">
      <c r="A33" s="9" t="s">
        <v>30</v>
      </c>
      <c r="B33" s="11"/>
      <c r="C33" s="26" t="s">
        <v>8</v>
      </c>
      <c r="D33" s="22">
        <v>50000</v>
      </c>
    </row>
    <row r="34" spans="1:4" ht="13.5">
      <c r="A34" s="15"/>
      <c r="B34" s="17"/>
      <c r="C34" s="23"/>
      <c r="D34" s="25"/>
    </row>
    <row r="35" spans="1:6" ht="13.5">
      <c r="A35" s="20" t="s">
        <v>10</v>
      </c>
      <c r="B35" s="21"/>
      <c r="C35" s="23"/>
      <c r="D35" s="24">
        <f>SUM(D22:D33)</f>
        <v>330000</v>
      </c>
      <c r="E35" s="61"/>
      <c r="F35" s="64"/>
    </row>
    <row r="36" spans="1:4" ht="13.5">
      <c r="A36" s="27"/>
      <c r="B36" s="28"/>
      <c r="C36" s="29"/>
      <c r="D36" s="30"/>
    </row>
    <row r="37" spans="1:4" ht="30" customHeight="1">
      <c r="A37" s="31"/>
      <c r="B37" s="32"/>
      <c r="C37" s="45"/>
      <c r="D37" s="25"/>
    </row>
    <row r="38" spans="1:4" ht="13.5">
      <c r="A38" s="46" t="s">
        <v>11</v>
      </c>
      <c r="B38" s="32"/>
      <c r="C38" s="42"/>
      <c r="D38" s="43">
        <f>SUM(D7,D19,D35)</f>
        <v>8074800</v>
      </c>
    </row>
    <row r="39" spans="1:4" ht="13.5">
      <c r="A39" s="47"/>
      <c r="B39" s="32"/>
      <c r="C39" s="48"/>
      <c r="D39" s="44"/>
    </row>
    <row r="40" spans="1:5" ht="13.5">
      <c r="A40" s="31" t="s">
        <v>22</v>
      </c>
      <c r="B40" s="59">
        <f>D40/D7</f>
        <v>0.14893089556863962</v>
      </c>
      <c r="C40" s="21"/>
      <c r="D40" s="34">
        <f>D44-D38</f>
        <v>961200</v>
      </c>
      <c r="E40" s="61"/>
    </row>
    <row r="41" spans="1:4" ht="13.5">
      <c r="A41" s="15"/>
      <c r="B41" s="49"/>
      <c r="C41" s="48"/>
      <c r="D41" s="44"/>
    </row>
    <row r="42" spans="1:4" ht="13.5">
      <c r="A42" s="50" t="s">
        <v>23</v>
      </c>
      <c r="B42" s="32"/>
      <c r="C42" s="42"/>
      <c r="D42" s="43">
        <v>0</v>
      </c>
    </row>
    <row r="43" spans="1:4" ht="13.5">
      <c r="A43" s="16"/>
      <c r="B43" s="35"/>
      <c r="C43" s="45"/>
      <c r="D43" s="25"/>
    </row>
    <row r="44" spans="1:5" ht="13.5">
      <c r="A44" s="36" t="s">
        <v>19</v>
      </c>
      <c r="B44" s="37"/>
      <c r="C44" s="38"/>
      <c r="D44" s="39">
        <v>9036000</v>
      </c>
      <c r="E44" s="61"/>
    </row>
    <row r="45" spans="1:4" ht="13.5">
      <c r="A45" s="47" t="s">
        <v>33</v>
      </c>
      <c r="B45" s="40"/>
      <c r="C45" s="33"/>
      <c r="D45" s="57">
        <v>9036000</v>
      </c>
    </row>
    <row r="46" spans="1:4" ht="14.25" customHeight="1">
      <c r="A46" s="58"/>
      <c r="B46" s="58"/>
      <c r="C46" s="58"/>
      <c r="D46" s="44"/>
    </row>
    <row r="47" spans="2:4" ht="13.5">
      <c r="B47" s="7"/>
      <c r="C47" s="68" t="s">
        <v>26</v>
      </c>
      <c r="D47" s="67">
        <v>3614400</v>
      </c>
    </row>
    <row r="48" spans="2:5" ht="13.5">
      <c r="B48" s="7"/>
      <c r="C48" s="69" t="s">
        <v>41</v>
      </c>
      <c r="D48" s="67">
        <v>1000000</v>
      </c>
      <c r="E48" s="1" t="s">
        <v>42</v>
      </c>
    </row>
    <row r="49" spans="2:4" ht="13.5">
      <c r="B49" s="7"/>
      <c r="C49" s="69" t="s">
        <v>27</v>
      </c>
      <c r="D49" s="75">
        <v>0</v>
      </c>
    </row>
    <row r="50" spans="2:4" ht="13.5">
      <c r="B50" s="7"/>
      <c r="C50" s="69" t="s">
        <v>40</v>
      </c>
      <c r="D50" s="67">
        <f>D44-(SUM(D47:D49))</f>
        <v>4421600</v>
      </c>
    </row>
    <row r="51" spans="2:4" ht="30" customHeight="1">
      <c r="B51" s="85"/>
      <c r="C51" s="85"/>
      <c r="D51" s="85"/>
    </row>
    <row r="52" spans="2:4" ht="13.5">
      <c r="B52" s="7"/>
      <c r="C52" s="5"/>
      <c r="D52" s="8"/>
    </row>
    <row r="53" spans="2:4" ht="13.5">
      <c r="B53" s="7"/>
      <c r="C53" s="5"/>
      <c r="D53" s="8"/>
    </row>
  </sheetData>
  <sheetProtection/>
  <mergeCells count="1">
    <mergeCell ref="B51:D51"/>
  </mergeCells>
  <printOptions horizontalCentered="1"/>
  <pageMargins left="0.5" right="0.5" top="1.25" bottom="0.5" header="0.5" footer="0.25"/>
  <pageSetup fitToHeight="0" horizontalDpi="600" verticalDpi="600" orientation="portrait" scale="80" r:id="rId1"/>
  <headerFooter alignWithMargins="0">
    <oddHeader>&amp;L&amp;"Century Gothic,Bold"Town of Farmington
Brickyard Road Tank&amp;C&amp;"Century Gothic,Bold"&amp;UProject Budget
(1-2019, prior to bidding)&amp;R&amp;"Century Gothic,Bold"0610.14004</oddHeader>
    <oddFooter>&amp;L&amp;"Century Gothic,Regular"&amp;8&amp;Z&amp;F:&amp;A&amp;R&amp;"Century Gothic,Regular"&amp;8Page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85" zoomScaleNormal="85" zoomScaleSheetLayoutView="85" zoomScalePageLayoutView="85" workbookViewId="0" topLeftCell="A1">
      <selection activeCell="D27" sqref="D27"/>
    </sheetView>
  </sheetViews>
  <sheetFormatPr defaultColWidth="9.140625" defaultRowHeight="12.75"/>
  <cols>
    <col min="1" max="1" width="55.7109375" style="1" customWidth="1"/>
    <col min="2" max="2" width="20.7109375" style="1" customWidth="1"/>
    <col min="3" max="3" width="20.7109375" style="2" customWidth="1"/>
    <col min="4" max="4" width="22.7109375" style="4" customWidth="1"/>
    <col min="5" max="5" width="45.421875" style="1" customWidth="1"/>
    <col min="6" max="6" width="9.140625" style="62" customWidth="1"/>
    <col min="7" max="16384" width="9.140625" style="1" customWidth="1"/>
  </cols>
  <sheetData>
    <row r="1" spans="1:4" ht="19.5" customHeight="1">
      <c r="A1" s="41" t="s">
        <v>0</v>
      </c>
      <c r="B1" s="42"/>
      <c r="C1" s="56" t="s">
        <v>20</v>
      </c>
      <c r="D1" s="43"/>
    </row>
    <row r="2" spans="1:4" ht="13.5">
      <c r="A2" s="9" t="s">
        <v>31</v>
      </c>
      <c r="B2" s="10">
        <v>1446000</v>
      </c>
      <c r="C2" s="26" t="s">
        <v>21</v>
      </c>
      <c r="D2" s="74">
        <v>1446000</v>
      </c>
    </row>
    <row r="3" spans="1:4" ht="13.5">
      <c r="A3" s="9" t="s">
        <v>32</v>
      </c>
      <c r="B3" s="10">
        <v>4958000</v>
      </c>
      <c r="C3" s="26" t="s">
        <v>21</v>
      </c>
      <c r="D3" s="74">
        <v>4958000</v>
      </c>
    </row>
    <row r="4" spans="1:4" ht="13.5">
      <c r="A4" s="9" t="s">
        <v>36</v>
      </c>
      <c r="B4" s="10">
        <v>50000</v>
      </c>
      <c r="C4" s="26" t="s">
        <v>37</v>
      </c>
      <c r="D4" s="12">
        <v>50000</v>
      </c>
    </row>
    <row r="5" spans="1:4" ht="13.5">
      <c r="A5" s="9"/>
      <c r="B5" s="10"/>
      <c r="C5" s="26"/>
      <c r="D5" s="12"/>
    </row>
    <row r="6" spans="1:4" ht="13.5">
      <c r="A6" s="13"/>
      <c r="B6" s="14"/>
      <c r="C6" s="53"/>
      <c r="D6" s="54"/>
    </row>
    <row r="7" spans="1:6" s="3" customFormat="1" ht="13.5">
      <c r="A7" s="51" t="s">
        <v>1</v>
      </c>
      <c r="B7" s="52">
        <f>SUM(B2:B6)</f>
        <v>6454000</v>
      </c>
      <c r="C7" s="65"/>
      <c r="D7" s="66">
        <f>SUM(D2:D6)</f>
        <v>6454000</v>
      </c>
      <c r="F7" s="63"/>
    </row>
    <row r="8" spans="1:6" s="3" customFormat="1" ht="13.5">
      <c r="A8" s="20"/>
      <c r="B8" s="21"/>
      <c r="C8" s="17"/>
      <c r="D8" s="44"/>
      <c r="F8" s="63"/>
    </row>
    <row r="9" spans="1:6" s="3" customFormat="1" ht="19.5" customHeight="1">
      <c r="A9" s="41" t="s">
        <v>2</v>
      </c>
      <c r="B9" s="21"/>
      <c r="C9" s="23"/>
      <c r="D9" s="25"/>
      <c r="F9" s="63"/>
    </row>
    <row r="10" spans="1:6" s="3" customFormat="1" ht="13.5">
      <c r="A10" s="15" t="s">
        <v>43</v>
      </c>
      <c r="B10" s="19"/>
      <c r="C10" s="23" t="s">
        <v>21</v>
      </c>
      <c r="D10" s="25">
        <v>1290800</v>
      </c>
      <c r="F10" s="63"/>
    </row>
    <row r="11" spans="1:6" s="3" customFormat="1" ht="13.5">
      <c r="A11" s="15" t="s">
        <v>14</v>
      </c>
      <c r="B11" s="19"/>
      <c r="C11" s="23" t="s">
        <v>21</v>
      </c>
      <c r="D11" s="25">
        <v>0</v>
      </c>
      <c r="F11" s="63"/>
    </row>
    <row r="12" spans="1:6" s="3" customFormat="1" ht="13.5">
      <c r="A12" s="15" t="s">
        <v>15</v>
      </c>
      <c r="B12" s="19"/>
      <c r="C12" s="23" t="s">
        <v>21</v>
      </c>
      <c r="D12" s="25">
        <v>0</v>
      </c>
      <c r="F12" s="63"/>
    </row>
    <row r="13" spans="1:6" s="3" customFormat="1" ht="13.5">
      <c r="A13" s="15" t="s">
        <v>16</v>
      </c>
      <c r="B13" s="19"/>
      <c r="C13" s="23" t="s">
        <v>21</v>
      </c>
      <c r="D13" s="25">
        <v>0</v>
      </c>
      <c r="F13" s="63"/>
    </row>
    <row r="14" spans="1:10" s="3" customFormat="1" ht="13.5">
      <c r="A14" s="15" t="s">
        <v>17</v>
      </c>
      <c r="B14" s="19"/>
      <c r="C14" s="23" t="s">
        <v>21</v>
      </c>
      <c r="D14" s="25">
        <v>0</v>
      </c>
      <c r="F14" s="63"/>
      <c r="J14" s="6"/>
    </row>
    <row r="15" spans="1:10" s="3" customFormat="1" ht="13.5">
      <c r="A15" s="15" t="s">
        <v>18</v>
      </c>
      <c r="B15" s="55"/>
      <c r="C15" s="23" t="s">
        <v>21</v>
      </c>
      <c r="D15" s="18">
        <v>0</v>
      </c>
      <c r="F15" s="63"/>
      <c r="J15" s="6"/>
    </row>
    <row r="16" spans="1:10" s="3" customFormat="1" ht="13.5">
      <c r="A16" s="15" t="s">
        <v>25</v>
      </c>
      <c r="B16" s="55"/>
      <c r="C16" s="23" t="s">
        <v>21</v>
      </c>
      <c r="D16" s="18">
        <v>0</v>
      </c>
      <c r="F16" s="63"/>
      <c r="J16" s="6"/>
    </row>
    <row r="17" spans="1:10" s="3" customFormat="1" ht="13.5">
      <c r="A17" s="15" t="s">
        <v>34</v>
      </c>
      <c r="B17" s="55"/>
      <c r="C17" s="23" t="s">
        <v>21</v>
      </c>
      <c r="D17" s="18">
        <f>SUM(D10:D16)</f>
        <v>1290800</v>
      </c>
      <c r="F17" s="63"/>
      <c r="J17" s="6"/>
    </row>
    <row r="18" spans="1:10" s="3" customFormat="1" ht="13.5">
      <c r="A18" s="15" t="s">
        <v>28</v>
      </c>
      <c r="B18" s="55"/>
      <c r="C18" s="23"/>
      <c r="D18" s="18">
        <v>0</v>
      </c>
      <c r="F18" s="63"/>
      <c r="J18" s="6"/>
    </row>
    <row r="19" spans="1:10" s="3" customFormat="1" ht="13.5">
      <c r="A19" s="15" t="s">
        <v>35</v>
      </c>
      <c r="B19" s="55"/>
      <c r="C19" s="23"/>
      <c r="D19" s="18">
        <v>0</v>
      </c>
      <c r="F19" s="63"/>
      <c r="J19" s="6"/>
    </row>
    <row r="20" spans="1:10" s="3" customFormat="1" ht="13.5">
      <c r="A20" s="20" t="s">
        <v>3</v>
      </c>
      <c r="B20" s="21"/>
      <c r="C20" s="23"/>
      <c r="D20" s="24">
        <f>SUM(D17:D19)</f>
        <v>1290800</v>
      </c>
      <c r="E20" s="60"/>
      <c r="F20" s="64"/>
      <c r="J20" s="6"/>
    </row>
    <row r="21" spans="1:10" s="3" customFormat="1" ht="13.5">
      <c r="A21" s="15"/>
      <c r="B21" s="19"/>
      <c r="C21" s="23"/>
      <c r="D21" s="25"/>
      <c r="F21" s="63"/>
      <c r="J21" s="6"/>
    </row>
    <row r="22" spans="1:10" s="3" customFormat="1" ht="19.5" customHeight="1">
      <c r="A22" s="41" t="s">
        <v>4</v>
      </c>
      <c r="B22" s="19"/>
      <c r="C22" s="23"/>
      <c r="D22" s="25"/>
      <c r="F22" s="63"/>
      <c r="J22" s="6"/>
    </row>
    <row r="23" spans="1:10" s="3" customFormat="1" ht="13.5">
      <c r="A23" s="70" t="s">
        <v>5</v>
      </c>
      <c r="B23" s="71"/>
      <c r="C23" s="72" t="s">
        <v>8</v>
      </c>
      <c r="D23" s="73">
        <v>50000</v>
      </c>
      <c r="F23" s="63"/>
      <c r="J23" s="6"/>
    </row>
    <row r="24" spans="1:10" s="3" customFormat="1" ht="13.5">
      <c r="A24" s="70" t="s">
        <v>39</v>
      </c>
      <c r="B24" s="71"/>
      <c r="C24" s="72" t="s">
        <v>8</v>
      </c>
      <c r="D24" s="73">
        <v>75000</v>
      </c>
      <c r="F24" s="63"/>
      <c r="J24" s="6"/>
    </row>
    <row r="25" spans="1:10" s="3" customFormat="1" ht="13.5">
      <c r="A25" s="70" t="s">
        <v>29</v>
      </c>
      <c r="B25" s="71"/>
      <c r="C25" s="72" t="s">
        <v>8</v>
      </c>
      <c r="D25" s="73">
        <v>20000</v>
      </c>
      <c r="F25" s="63"/>
      <c r="J25" s="6"/>
    </row>
    <row r="26" spans="1:10" s="3" customFormat="1" ht="13.5">
      <c r="A26" s="70" t="s">
        <v>44</v>
      </c>
      <c r="B26" s="71"/>
      <c r="C26" s="72" t="s">
        <v>8</v>
      </c>
      <c r="D26" s="73">
        <v>20000</v>
      </c>
      <c r="F26" s="63"/>
      <c r="J26" s="6"/>
    </row>
    <row r="27" spans="1:10" s="3" customFormat="1" ht="13.5">
      <c r="A27" s="70" t="s">
        <v>13</v>
      </c>
      <c r="B27" s="71"/>
      <c r="C27" s="72" t="s">
        <v>8</v>
      </c>
      <c r="D27" s="73">
        <v>15000</v>
      </c>
      <c r="F27" s="63"/>
      <c r="J27" s="6"/>
    </row>
    <row r="28" spans="1:10" s="3" customFormat="1" ht="13.5">
      <c r="A28" s="15"/>
      <c r="B28" s="19"/>
      <c r="C28" s="23"/>
      <c r="D28" s="25"/>
      <c r="F28" s="63"/>
      <c r="J28" s="6"/>
    </row>
    <row r="29" spans="1:10" s="3" customFormat="1" ht="13.5">
      <c r="A29" s="41" t="s">
        <v>6</v>
      </c>
      <c r="B29" s="19"/>
      <c r="C29" s="23"/>
      <c r="D29" s="25"/>
      <c r="F29" s="63"/>
      <c r="J29" s="6"/>
    </row>
    <row r="30" spans="1:10" s="3" customFormat="1" ht="13.5">
      <c r="A30" s="9" t="s">
        <v>24</v>
      </c>
      <c r="B30" s="10"/>
      <c r="C30" s="26" t="s">
        <v>8</v>
      </c>
      <c r="D30" s="22">
        <v>50000</v>
      </c>
      <c r="F30" s="63"/>
      <c r="J30" s="6"/>
    </row>
    <row r="31" spans="1:10" s="3" customFormat="1" ht="13.5">
      <c r="A31" s="9" t="s">
        <v>7</v>
      </c>
      <c r="B31" s="10"/>
      <c r="C31" s="26" t="s">
        <v>8</v>
      </c>
      <c r="D31" s="22">
        <v>0</v>
      </c>
      <c r="F31" s="63"/>
      <c r="J31" s="6"/>
    </row>
    <row r="32" spans="1:4" ht="13.5">
      <c r="A32" s="9" t="s">
        <v>9</v>
      </c>
      <c r="B32" s="11"/>
      <c r="C32" s="26" t="s">
        <v>8</v>
      </c>
      <c r="D32" s="22">
        <v>0</v>
      </c>
    </row>
    <row r="33" spans="1:4" ht="13.5">
      <c r="A33" s="9" t="s">
        <v>38</v>
      </c>
      <c r="B33" s="11"/>
      <c r="C33" s="26" t="s">
        <v>8</v>
      </c>
      <c r="D33" s="22">
        <v>10000</v>
      </c>
    </row>
    <row r="34" spans="1:4" ht="13.5">
      <c r="A34" s="9" t="s">
        <v>12</v>
      </c>
      <c r="B34" s="11"/>
      <c r="C34" s="26" t="s">
        <v>8</v>
      </c>
      <c r="D34" s="22">
        <v>40000</v>
      </c>
    </row>
    <row r="35" spans="1:4" ht="13.5">
      <c r="A35" s="9" t="s">
        <v>30</v>
      </c>
      <c r="B35" s="11"/>
      <c r="C35" s="26" t="s">
        <v>8</v>
      </c>
      <c r="D35" s="22">
        <v>50000</v>
      </c>
    </row>
    <row r="36" spans="1:4" ht="13.5">
      <c r="A36" s="15"/>
      <c r="B36" s="17"/>
      <c r="C36" s="23"/>
      <c r="D36" s="25"/>
    </row>
    <row r="37" spans="1:6" ht="13.5">
      <c r="A37" s="20" t="s">
        <v>10</v>
      </c>
      <c r="B37" s="21"/>
      <c r="C37" s="23"/>
      <c r="D37" s="24">
        <f>SUM(D23:D35)</f>
        <v>330000</v>
      </c>
      <c r="E37" s="61"/>
      <c r="F37" s="64"/>
    </row>
    <row r="38" spans="1:4" ht="13.5">
      <c r="A38" s="27"/>
      <c r="B38" s="28"/>
      <c r="C38" s="29"/>
      <c r="D38" s="30"/>
    </row>
    <row r="39" spans="1:4" ht="30" customHeight="1">
      <c r="A39" s="31"/>
      <c r="B39" s="32"/>
      <c r="C39" s="45"/>
      <c r="D39" s="25"/>
    </row>
    <row r="40" spans="1:4" ht="13.5">
      <c r="A40" s="46" t="s">
        <v>11</v>
      </c>
      <c r="B40" s="32"/>
      <c r="C40" s="42"/>
      <c r="D40" s="43">
        <f>SUM(D7,D20,D37)</f>
        <v>8074800</v>
      </c>
    </row>
    <row r="41" spans="1:4" ht="13.5">
      <c r="A41" s="47"/>
      <c r="B41" s="32"/>
      <c r="C41" s="48"/>
      <c r="D41" s="44"/>
    </row>
    <row r="42" spans="1:5" ht="13.5">
      <c r="A42" s="31" t="s">
        <v>22</v>
      </c>
      <c r="B42" s="59">
        <f>D42/D7</f>
        <v>0.14893089556863962</v>
      </c>
      <c r="C42" s="21"/>
      <c r="D42" s="34">
        <f>D46-D40</f>
        <v>961200</v>
      </c>
      <c r="E42" s="61"/>
    </row>
    <row r="43" spans="1:4" ht="13.5">
      <c r="A43" s="15"/>
      <c r="B43" s="49"/>
      <c r="C43" s="48"/>
      <c r="D43" s="44"/>
    </row>
    <row r="44" spans="1:4" ht="13.5">
      <c r="A44" s="50" t="s">
        <v>23</v>
      </c>
      <c r="B44" s="32"/>
      <c r="C44" s="42"/>
      <c r="D44" s="43">
        <v>0</v>
      </c>
    </row>
    <row r="45" spans="1:4" ht="13.5">
      <c r="A45" s="16"/>
      <c r="B45" s="35"/>
      <c r="C45" s="45"/>
      <c r="D45" s="25"/>
    </row>
    <row r="46" spans="1:5" ht="13.5">
      <c r="A46" s="36" t="s">
        <v>19</v>
      </c>
      <c r="B46" s="37"/>
      <c r="C46" s="38"/>
      <c r="D46" s="39">
        <v>9036000</v>
      </c>
      <c r="E46" s="61"/>
    </row>
    <row r="47" spans="1:4" ht="13.5">
      <c r="A47" s="47" t="s">
        <v>33</v>
      </c>
      <c r="B47" s="40"/>
      <c r="C47" s="33"/>
      <c r="D47" s="57">
        <v>9036000</v>
      </c>
    </row>
    <row r="48" spans="1:4" ht="14.25" customHeight="1">
      <c r="A48" s="58"/>
      <c r="B48" s="58"/>
      <c r="C48" s="58"/>
      <c r="D48" s="44"/>
    </row>
    <row r="49" spans="2:4" ht="13.5">
      <c r="B49" s="7"/>
      <c r="C49" s="68" t="s">
        <v>26</v>
      </c>
      <c r="D49" s="67">
        <v>3614400</v>
      </c>
    </row>
    <row r="50" spans="2:5" ht="13.5">
      <c r="B50" s="7"/>
      <c r="C50" s="69" t="s">
        <v>41</v>
      </c>
      <c r="D50" s="67">
        <v>1000000</v>
      </c>
      <c r="E50" s="1" t="s">
        <v>42</v>
      </c>
    </row>
    <row r="51" spans="2:4" ht="13.5">
      <c r="B51" s="7"/>
      <c r="C51" s="69" t="s">
        <v>27</v>
      </c>
      <c r="D51" s="75">
        <v>0</v>
      </c>
    </row>
    <row r="52" spans="2:4" ht="13.5">
      <c r="B52" s="7"/>
      <c r="C52" s="69" t="s">
        <v>40</v>
      </c>
      <c r="D52" s="67">
        <f>D46-(SUM(D49:D51))</f>
        <v>4421600</v>
      </c>
    </row>
    <row r="53" spans="2:4" ht="30" customHeight="1">
      <c r="B53" s="85"/>
      <c r="C53" s="85"/>
      <c r="D53" s="85"/>
    </row>
    <row r="54" spans="2:4" ht="13.5">
      <c r="B54" s="7"/>
      <c r="C54" s="5"/>
      <c r="D54" s="8"/>
    </row>
    <row r="55" spans="2:4" ht="13.5">
      <c r="B55" s="7"/>
      <c r="C55" s="5"/>
      <c r="D55" s="8"/>
    </row>
  </sheetData>
  <sheetProtection/>
  <mergeCells count="1">
    <mergeCell ref="B53:D53"/>
  </mergeCells>
  <printOptions horizontalCentered="1"/>
  <pageMargins left="0.5" right="0.5" top="1.25" bottom="0.5" header="0.5" footer="0.25"/>
  <pageSetup fitToHeight="0" horizontalDpi="600" verticalDpi="600" orientation="portrait" scale="80" r:id="rId1"/>
  <headerFooter alignWithMargins="0">
    <oddHeader>&amp;L&amp;"Century Gothic,Bold"Town of Farmington
Brickyard Road Tank&amp;C&amp;"Century Gothic,Bold"&amp;UProject Budget
(1-2019, prior to bidding)&amp;R&amp;"Century Gothic,Bold"0610.14004</oddHeader>
    <oddFooter>&amp;L&amp;"Century Gothic,Regular"&amp;8&amp;Z&amp;F:&amp;A&amp;R&amp;"Century Gothic,Regular"&amp;8Page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85" zoomScaleNormal="85" zoomScaleSheetLayoutView="85" zoomScalePageLayoutView="85" workbookViewId="0" topLeftCell="A10">
      <selection activeCell="E43" sqref="E43"/>
    </sheetView>
  </sheetViews>
  <sheetFormatPr defaultColWidth="9.140625" defaultRowHeight="12.75"/>
  <cols>
    <col min="1" max="1" width="55.7109375" style="1" customWidth="1"/>
    <col min="2" max="2" width="20.7109375" style="1" customWidth="1"/>
    <col min="3" max="3" width="20.7109375" style="2" customWidth="1"/>
    <col min="4" max="4" width="22.7109375" style="4" customWidth="1"/>
    <col min="5" max="5" width="45.421875" style="1" customWidth="1"/>
    <col min="6" max="6" width="9.140625" style="62" customWidth="1"/>
    <col min="7" max="16384" width="9.140625" style="1" customWidth="1"/>
  </cols>
  <sheetData>
    <row r="1" spans="1:4" ht="19.5" customHeight="1">
      <c r="A1" s="41" t="s">
        <v>0</v>
      </c>
      <c r="B1" s="42"/>
      <c r="C1" s="56" t="s">
        <v>20</v>
      </c>
      <c r="D1" s="43"/>
    </row>
    <row r="2" spans="1:4" ht="13.5">
      <c r="A2" s="9" t="s">
        <v>31</v>
      </c>
      <c r="B2" s="10">
        <v>1446000</v>
      </c>
      <c r="C2" s="26" t="s">
        <v>21</v>
      </c>
      <c r="D2" s="74">
        <v>1446000</v>
      </c>
    </row>
    <row r="3" spans="1:4" ht="13.5">
      <c r="A3" s="9" t="s">
        <v>32</v>
      </c>
      <c r="B3" s="10">
        <v>4958000</v>
      </c>
      <c r="C3" s="26" t="s">
        <v>21</v>
      </c>
      <c r="D3" s="74">
        <v>4958000</v>
      </c>
    </row>
    <row r="4" spans="1:4" ht="13.5">
      <c r="A4" s="9" t="s">
        <v>36</v>
      </c>
      <c r="B4" s="10">
        <v>50000</v>
      </c>
      <c r="C4" s="26" t="s">
        <v>37</v>
      </c>
      <c r="D4" s="12">
        <v>50000</v>
      </c>
    </row>
    <row r="5" spans="1:4" ht="13.5">
      <c r="A5" s="9"/>
      <c r="B5" s="10"/>
      <c r="C5" s="26"/>
      <c r="D5" s="12"/>
    </row>
    <row r="6" spans="1:4" ht="13.5">
      <c r="A6" s="13"/>
      <c r="B6" s="14"/>
      <c r="C6" s="53"/>
      <c r="D6" s="54"/>
    </row>
    <row r="7" spans="1:6" s="3" customFormat="1" ht="13.5">
      <c r="A7" s="51" t="s">
        <v>1</v>
      </c>
      <c r="B7" s="52">
        <f>SUM(B2:B6)</f>
        <v>6454000</v>
      </c>
      <c r="C7" s="65"/>
      <c r="D7" s="66">
        <f>SUM(D2:D6)</f>
        <v>6454000</v>
      </c>
      <c r="F7" s="63"/>
    </row>
    <row r="8" spans="1:6" s="3" customFormat="1" ht="13.5">
      <c r="A8" s="20"/>
      <c r="B8" s="21"/>
      <c r="C8" s="17"/>
      <c r="D8" s="44"/>
      <c r="F8" s="63"/>
    </row>
    <row r="9" spans="1:6" s="3" customFormat="1" ht="19.5" customHeight="1">
      <c r="A9" s="41" t="s">
        <v>2</v>
      </c>
      <c r="B9" s="21"/>
      <c r="C9" s="23"/>
      <c r="D9" s="25"/>
      <c r="F9" s="63"/>
    </row>
    <row r="10" spans="1:6" s="3" customFormat="1" ht="13.5">
      <c r="A10" s="15" t="s">
        <v>43</v>
      </c>
      <c r="B10" s="19"/>
      <c r="C10" s="23" t="s">
        <v>21</v>
      </c>
      <c r="D10" s="25">
        <v>36000</v>
      </c>
      <c r="F10" s="63"/>
    </row>
    <row r="11" spans="1:6" s="3" customFormat="1" ht="13.5">
      <c r="A11" s="15" t="s">
        <v>14</v>
      </c>
      <c r="B11" s="19"/>
      <c r="C11" s="23" t="s">
        <v>21</v>
      </c>
      <c r="D11" s="25">
        <v>348000</v>
      </c>
      <c r="F11" s="63"/>
    </row>
    <row r="12" spans="1:6" s="3" customFormat="1" ht="13.5">
      <c r="A12" s="15" t="s">
        <v>15</v>
      </c>
      <c r="B12" s="19"/>
      <c r="C12" s="23" t="s">
        <v>21</v>
      </c>
      <c r="D12" s="25">
        <v>35000</v>
      </c>
      <c r="F12" s="63"/>
    </row>
    <row r="13" spans="1:6" s="3" customFormat="1" ht="13.5">
      <c r="A13" s="15" t="s">
        <v>16</v>
      </c>
      <c r="B13" s="19"/>
      <c r="C13" s="23" t="s">
        <v>21</v>
      </c>
      <c r="D13" s="25">
        <v>137000</v>
      </c>
      <c r="F13" s="63"/>
    </row>
    <row r="14" spans="1:10" s="3" customFormat="1" ht="13.5">
      <c r="A14" s="15" t="s">
        <v>17</v>
      </c>
      <c r="B14" s="19"/>
      <c r="C14" s="23" t="s">
        <v>21</v>
      </c>
      <c r="D14" s="25">
        <v>133200</v>
      </c>
      <c r="F14" s="63"/>
      <c r="J14" s="6"/>
    </row>
    <row r="15" spans="1:10" s="3" customFormat="1" ht="13.5">
      <c r="A15" s="15" t="s">
        <v>18</v>
      </c>
      <c r="B15" s="55"/>
      <c r="C15" s="23" t="s">
        <v>21</v>
      </c>
      <c r="D15" s="18">
        <v>75000</v>
      </c>
      <c r="F15" s="63"/>
      <c r="J15" s="6"/>
    </row>
    <row r="16" spans="1:10" s="3" customFormat="1" ht="13.5">
      <c r="A16" s="15" t="s">
        <v>25</v>
      </c>
      <c r="B16" s="55"/>
      <c r="C16" s="23" t="s">
        <v>21</v>
      </c>
      <c r="D16" s="18">
        <v>0</v>
      </c>
      <c r="F16" s="63"/>
      <c r="J16" s="6"/>
    </row>
    <row r="17" spans="1:10" s="3" customFormat="1" ht="13.5">
      <c r="A17" s="15" t="s">
        <v>34</v>
      </c>
      <c r="B17" s="55"/>
      <c r="C17" s="23" t="s">
        <v>21</v>
      </c>
      <c r="D17" s="18">
        <f>SUM(D10:D16)</f>
        <v>764200</v>
      </c>
      <c r="F17" s="63"/>
      <c r="J17" s="6"/>
    </row>
    <row r="18" spans="1:10" s="3" customFormat="1" ht="13.5">
      <c r="A18" s="15" t="s">
        <v>28</v>
      </c>
      <c r="B18" s="55"/>
      <c r="C18" s="23"/>
      <c r="D18" s="18">
        <v>0</v>
      </c>
      <c r="F18" s="63"/>
      <c r="J18" s="6"/>
    </row>
    <row r="19" spans="1:10" s="3" customFormat="1" ht="13.5">
      <c r="A19" s="15" t="s">
        <v>35</v>
      </c>
      <c r="B19" s="55"/>
      <c r="C19" s="23"/>
      <c r="D19" s="18">
        <v>0</v>
      </c>
      <c r="F19" s="63"/>
      <c r="J19" s="6"/>
    </row>
    <row r="20" spans="1:10" s="3" customFormat="1" ht="13.5">
      <c r="A20" s="20" t="s">
        <v>3</v>
      </c>
      <c r="B20" s="21"/>
      <c r="C20" s="23"/>
      <c r="D20" s="24">
        <f>SUM(D17:D19)</f>
        <v>764200</v>
      </c>
      <c r="E20" s="60"/>
      <c r="F20" s="64"/>
      <c r="J20" s="6"/>
    </row>
    <row r="21" spans="1:10" s="3" customFormat="1" ht="13.5">
      <c r="A21" s="15"/>
      <c r="B21" s="19"/>
      <c r="C21" s="23"/>
      <c r="D21" s="25"/>
      <c r="F21" s="63"/>
      <c r="J21" s="6"/>
    </row>
    <row r="22" spans="1:10" s="3" customFormat="1" ht="19.5" customHeight="1">
      <c r="A22" s="41" t="s">
        <v>4</v>
      </c>
      <c r="B22" s="19"/>
      <c r="C22" s="23"/>
      <c r="D22" s="25"/>
      <c r="F22" s="63"/>
      <c r="J22" s="6"/>
    </row>
    <row r="23" spans="1:10" s="3" customFormat="1" ht="13.5">
      <c r="A23" s="70" t="s">
        <v>5</v>
      </c>
      <c r="B23" s="71"/>
      <c r="C23" s="72" t="s">
        <v>8</v>
      </c>
      <c r="D23" s="73">
        <v>40000</v>
      </c>
      <c r="F23" s="63"/>
      <c r="J23" s="6"/>
    </row>
    <row r="24" spans="1:10" s="3" customFormat="1" ht="13.5">
      <c r="A24" s="70" t="s">
        <v>39</v>
      </c>
      <c r="B24" s="71"/>
      <c r="C24" s="72" t="s">
        <v>8</v>
      </c>
      <c r="D24" s="73">
        <v>75000</v>
      </c>
      <c r="F24" s="63"/>
      <c r="J24" s="6"/>
    </row>
    <row r="25" spans="1:10" s="3" customFormat="1" ht="13.5">
      <c r="A25" s="70" t="s">
        <v>29</v>
      </c>
      <c r="B25" s="71"/>
      <c r="C25" s="72" t="s">
        <v>8</v>
      </c>
      <c r="D25" s="73">
        <v>20000</v>
      </c>
      <c r="F25" s="63"/>
      <c r="J25" s="6"/>
    </row>
    <row r="26" spans="1:10" s="3" customFormat="1" ht="13.5">
      <c r="A26" s="70" t="s">
        <v>44</v>
      </c>
      <c r="B26" s="71"/>
      <c r="C26" s="72" t="s">
        <v>8</v>
      </c>
      <c r="D26" s="73">
        <v>20000</v>
      </c>
      <c r="F26" s="63"/>
      <c r="J26" s="6"/>
    </row>
    <row r="27" spans="1:10" s="3" customFormat="1" ht="13.5">
      <c r="A27" s="70" t="s">
        <v>13</v>
      </c>
      <c r="B27" s="71"/>
      <c r="C27" s="72" t="s">
        <v>8</v>
      </c>
      <c r="D27" s="73">
        <v>15000</v>
      </c>
      <c r="F27" s="63"/>
      <c r="J27" s="6"/>
    </row>
    <row r="28" spans="1:10" s="3" customFormat="1" ht="13.5">
      <c r="A28" s="15"/>
      <c r="B28" s="19"/>
      <c r="C28" s="23"/>
      <c r="D28" s="25"/>
      <c r="F28" s="63"/>
      <c r="J28" s="6"/>
    </row>
    <row r="29" spans="1:10" s="3" customFormat="1" ht="13.5">
      <c r="A29" s="41" t="s">
        <v>6</v>
      </c>
      <c r="B29" s="19"/>
      <c r="C29" s="23"/>
      <c r="D29" s="25"/>
      <c r="F29" s="63"/>
      <c r="J29" s="6"/>
    </row>
    <row r="30" spans="1:10" s="3" customFormat="1" ht="13.5">
      <c r="A30" s="9" t="s">
        <v>24</v>
      </c>
      <c r="B30" s="10"/>
      <c r="C30" s="26" t="s">
        <v>8</v>
      </c>
      <c r="D30" s="22">
        <v>50000</v>
      </c>
      <c r="F30" s="63"/>
      <c r="J30" s="6"/>
    </row>
    <row r="31" spans="1:10" s="3" customFormat="1" ht="13.5">
      <c r="A31" s="9" t="s">
        <v>7</v>
      </c>
      <c r="B31" s="10"/>
      <c r="C31" s="26" t="s">
        <v>8</v>
      </c>
      <c r="D31" s="22">
        <v>0</v>
      </c>
      <c r="F31" s="63"/>
      <c r="J31" s="6"/>
    </row>
    <row r="32" spans="1:4" ht="13.5">
      <c r="A32" s="9" t="s">
        <v>9</v>
      </c>
      <c r="B32" s="11"/>
      <c r="C32" s="26" t="s">
        <v>8</v>
      </c>
      <c r="D32" s="22">
        <v>0</v>
      </c>
    </row>
    <row r="33" spans="1:4" ht="13.5">
      <c r="A33" s="9" t="s">
        <v>38</v>
      </c>
      <c r="B33" s="11"/>
      <c r="C33" s="26" t="s">
        <v>8</v>
      </c>
      <c r="D33" s="22">
        <v>10000</v>
      </c>
    </row>
    <row r="34" spans="1:4" ht="13.5">
      <c r="A34" s="9" t="s">
        <v>12</v>
      </c>
      <c r="B34" s="11"/>
      <c r="C34" s="26" t="s">
        <v>8</v>
      </c>
      <c r="D34" s="22">
        <v>40000</v>
      </c>
    </row>
    <row r="35" spans="1:4" ht="13.5">
      <c r="A35" s="9" t="s">
        <v>30</v>
      </c>
      <c r="B35" s="11"/>
      <c r="C35" s="26" t="s">
        <v>8</v>
      </c>
      <c r="D35" s="22">
        <v>50000</v>
      </c>
    </row>
    <row r="36" spans="1:4" ht="13.5">
      <c r="A36" s="15"/>
      <c r="B36" s="17"/>
      <c r="C36" s="23"/>
      <c r="D36" s="25"/>
    </row>
    <row r="37" spans="1:6" ht="13.5">
      <c r="A37" s="20" t="s">
        <v>10</v>
      </c>
      <c r="B37" s="21"/>
      <c r="C37" s="23"/>
      <c r="D37" s="24">
        <f>SUM(D23:D35)</f>
        <v>320000</v>
      </c>
      <c r="E37" s="61"/>
      <c r="F37" s="64"/>
    </row>
    <row r="38" spans="1:4" ht="13.5">
      <c r="A38" s="27"/>
      <c r="B38" s="28"/>
      <c r="C38" s="29"/>
      <c r="D38" s="30"/>
    </row>
    <row r="39" spans="1:4" ht="30" customHeight="1">
      <c r="A39" s="31"/>
      <c r="B39" s="32"/>
      <c r="C39" s="45"/>
      <c r="D39" s="25"/>
    </row>
    <row r="40" spans="1:4" ht="13.5">
      <c r="A40" s="46" t="s">
        <v>11</v>
      </c>
      <c r="B40" s="32"/>
      <c r="C40" s="42"/>
      <c r="D40" s="43">
        <f>SUM(D7,D20,D37)</f>
        <v>7538200</v>
      </c>
    </row>
    <row r="41" spans="1:4" ht="13.5">
      <c r="A41" s="47"/>
      <c r="B41" s="32"/>
      <c r="C41" s="48"/>
      <c r="D41" s="44"/>
    </row>
    <row r="42" spans="1:5" ht="13.5">
      <c r="A42" s="31" t="s">
        <v>22</v>
      </c>
      <c r="B42" s="59">
        <f>D42/D7</f>
        <v>0.2320731329408119</v>
      </c>
      <c r="C42" s="21"/>
      <c r="D42" s="34">
        <f>D46-D40</f>
        <v>1497800</v>
      </c>
      <c r="E42" s="61"/>
    </row>
    <row r="43" spans="1:4" ht="13.5">
      <c r="A43" s="15"/>
      <c r="B43" s="49"/>
      <c r="C43" s="48"/>
      <c r="D43" s="44"/>
    </row>
    <row r="44" spans="1:4" ht="13.5">
      <c r="A44" s="50" t="s">
        <v>23</v>
      </c>
      <c r="B44" s="32"/>
      <c r="C44" s="42"/>
      <c r="D44" s="43">
        <v>0</v>
      </c>
    </row>
    <row r="45" spans="1:4" ht="13.5">
      <c r="A45" s="16"/>
      <c r="B45" s="35"/>
      <c r="C45" s="45"/>
      <c r="D45" s="25"/>
    </row>
    <row r="46" spans="1:5" ht="13.5">
      <c r="A46" s="36" t="s">
        <v>19</v>
      </c>
      <c r="B46" s="37"/>
      <c r="C46" s="38"/>
      <c r="D46" s="39">
        <v>9036000</v>
      </c>
      <c r="E46" s="61"/>
    </row>
    <row r="47" spans="1:4" ht="13.5">
      <c r="A47" s="47" t="s">
        <v>33</v>
      </c>
      <c r="B47" s="40"/>
      <c r="C47" s="33"/>
      <c r="D47" s="57">
        <v>9036000</v>
      </c>
    </row>
    <row r="48" spans="1:4" ht="14.25" customHeight="1">
      <c r="A48" s="58"/>
      <c r="B48" s="58"/>
      <c r="C48" s="58"/>
      <c r="D48" s="44"/>
    </row>
    <row r="49" spans="2:4" ht="13.5">
      <c r="B49" s="7"/>
      <c r="C49" s="68" t="s">
        <v>26</v>
      </c>
      <c r="D49" s="67">
        <v>3614400</v>
      </c>
    </row>
    <row r="50" spans="2:5" ht="13.5">
      <c r="B50" s="7"/>
      <c r="C50" s="69" t="s">
        <v>41</v>
      </c>
      <c r="D50" s="67">
        <v>1000000</v>
      </c>
      <c r="E50" s="1" t="s">
        <v>42</v>
      </c>
    </row>
    <row r="51" spans="2:4" ht="13.5">
      <c r="B51" s="7"/>
      <c r="C51" s="69" t="s">
        <v>27</v>
      </c>
      <c r="D51" s="75">
        <v>0</v>
      </c>
    </row>
    <row r="52" spans="2:4" ht="13.5">
      <c r="B52" s="7"/>
      <c r="C52" s="69" t="s">
        <v>40</v>
      </c>
      <c r="D52" s="67">
        <f>D46-(SUM(D49:D51))</f>
        <v>4421600</v>
      </c>
    </row>
    <row r="53" spans="2:4" ht="30" customHeight="1">
      <c r="B53" s="85"/>
      <c r="C53" s="85"/>
      <c r="D53" s="85"/>
    </row>
    <row r="54" spans="2:4" ht="13.5">
      <c r="B54" s="7"/>
      <c r="C54" s="5"/>
      <c r="D54" s="8"/>
    </row>
    <row r="55" spans="2:4" ht="13.5">
      <c r="B55" s="7"/>
      <c r="C55" s="5"/>
      <c r="D55" s="8"/>
    </row>
  </sheetData>
  <sheetProtection/>
  <mergeCells count="1">
    <mergeCell ref="B53:D53"/>
  </mergeCells>
  <printOptions horizontalCentered="1"/>
  <pageMargins left="0.5" right="0.5" top="1.25" bottom="0.5" header="0.5" footer="0.25"/>
  <pageSetup fitToHeight="0" horizontalDpi="600" verticalDpi="600" orientation="portrait" scale="80" r:id="rId1"/>
  <headerFooter alignWithMargins="0">
    <oddHeader>&amp;L&amp;"Century Gothic,Bold"Town of Farmington
Brickyard Road Tank&amp;C&amp;"Century Gothic,Bold"&amp;UProject Budget
(1-2019, prior to bidding)&amp;R&amp;"Century Gothic,Bold"0610.14004</oddHeader>
    <oddFooter>&amp;L&amp;"Century Gothic,Regular"&amp;8&amp;Z&amp;F:&amp;A&amp;R&amp;"Century Gothic,Regular"&amp;8Page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="85" zoomScaleNormal="85" zoomScaleSheetLayoutView="85" zoomScalePageLayoutView="85" workbookViewId="0" topLeftCell="A19">
      <selection activeCell="D11" sqref="D11"/>
    </sheetView>
  </sheetViews>
  <sheetFormatPr defaultColWidth="9.140625" defaultRowHeight="12.75"/>
  <cols>
    <col min="1" max="1" width="55.7109375" style="1" customWidth="1"/>
    <col min="2" max="2" width="20.7109375" style="1" customWidth="1"/>
    <col min="3" max="3" width="20.7109375" style="2" customWidth="1"/>
    <col min="4" max="4" width="22.7109375" style="4" customWidth="1"/>
    <col min="5" max="5" width="45.421875" style="1" customWidth="1"/>
    <col min="6" max="6" width="9.140625" style="62" customWidth="1"/>
    <col min="7" max="16384" width="9.140625" style="1" customWidth="1"/>
  </cols>
  <sheetData>
    <row r="1" spans="1:4" ht="19.5" customHeight="1">
      <c r="A1" s="41" t="s">
        <v>0</v>
      </c>
      <c r="B1" s="42"/>
      <c r="C1" s="56" t="s">
        <v>20</v>
      </c>
      <c r="D1" s="43"/>
    </row>
    <row r="2" spans="1:4" ht="13.5">
      <c r="A2" s="9" t="s">
        <v>31</v>
      </c>
      <c r="B2" s="10">
        <v>1446000</v>
      </c>
      <c r="C2" s="26" t="s">
        <v>21</v>
      </c>
      <c r="D2" s="74">
        <v>1446000</v>
      </c>
    </row>
    <row r="3" spans="1:4" ht="13.5">
      <c r="A3" s="9" t="s">
        <v>32</v>
      </c>
      <c r="B3" s="10">
        <v>4958000</v>
      </c>
      <c r="C3" s="26" t="s">
        <v>21</v>
      </c>
      <c r="D3" s="74">
        <v>4958000</v>
      </c>
    </row>
    <row r="4" spans="1:4" ht="13.5">
      <c r="A4" s="9" t="s">
        <v>36</v>
      </c>
      <c r="B4" s="10">
        <v>50000</v>
      </c>
      <c r="C4" s="26" t="s">
        <v>37</v>
      </c>
      <c r="D4" s="12">
        <v>50000</v>
      </c>
    </row>
    <row r="5" spans="1:4" ht="13.5">
      <c r="A5" s="9"/>
      <c r="B5" s="10"/>
      <c r="C5" s="26"/>
      <c r="D5" s="12"/>
    </row>
    <row r="6" spans="1:4" ht="13.5">
      <c r="A6" s="13"/>
      <c r="B6" s="14"/>
      <c r="C6" s="53"/>
      <c r="D6" s="54"/>
    </row>
    <row r="7" spans="1:6" s="3" customFormat="1" ht="13.5">
      <c r="A7" s="51" t="s">
        <v>1</v>
      </c>
      <c r="B7" s="52">
        <f>SUM(B2:B6)</f>
        <v>6454000</v>
      </c>
      <c r="C7" s="65"/>
      <c r="D7" s="66">
        <f>SUM(D2:D6)</f>
        <v>6454000</v>
      </c>
      <c r="F7" s="63"/>
    </row>
    <row r="8" spans="1:6" s="3" customFormat="1" ht="13.5">
      <c r="A8" s="20"/>
      <c r="B8" s="21"/>
      <c r="C8" s="17"/>
      <c r="D8" s="44"/>
      <c r="F8" s="63"/>
    </row>
    <row r="9" spans="1:6" s="3" customFormat="1" ht="19.5" customHeight="1">
      <c r="A9" s="41" t="s">
        <v>2</v>
      </c>
      <c r="B9" s="21"/>
      <c r="C9" s="23"/>
      <c r="D9" s="25"/>
      <c r="F9" s="63"/>
    </row>
    <row r="10" spans="1:6" s="3" customFormat="1" ht="13.5">
      <c r="A10" s="15" t="s">
        <v>43</v>
      </c>
      <c r="B10" s="19"/>
      <c r="C10" s="23" t="s">
        <v>21</v>
      </c>
      <c r="D10" s="25">
        <v>36000</v>
      </c>
      <c r="F10" s="63"/>
    </row>
    <row r="11" spans="1:6" s="3" customFormat="1" ht="13.5">
      <c r="A11" s="15" t="s">
        <v>14</v>
      </c>
      <c r="B11" s="19"/>
      <c r="C11" s="23" t="s">
        <v>21</v>
      </c>
      <c r="D11" s="25">
        <v>348000</v>
      </c>
      <c r="F11" s="63"/>
    </row>
    <row r="12" spans="1:6" s="3" customFormat="1" ht="13.5">
      <c r="A12" s="15" t="s">
        <v>15</v>
      </c>
      <c r="B12" s="19"/>
      <c r="C12" s="23" t="s">
        <v>21</v>
      </c>
      <c r="D12" s="25">
        <v>35000</v>
      </c>
      <c r="F12" s="63"/>
    </row>
    <row r="13" spans="1:6" s="3" customFormat="1" ht="13.5">
      <c r="A13" s="15" t="s">
        <v>16</v>
      </c>
      <c r="B13" s="19"/>
      <c r="C13" s="23" t="s">
        <v>21</v>
      </c>
      <c r="D13" s="25">
        <v>137000</v>
      </c>
      <c r="F13" s="63"/>
    </row>
    <row r="14" spans="1:10" s="3" customFormat="1" ht="13.5">
      <c r="A14" s="15" t="s">
        <v>17</v>
      </c>
      <c r="B14" s="19"/>
      <c r="C14" s="23" t="s">
        <v>21</v>
      </c>
      <c r="D14" s="25">
        <v>133200</v>
      </c>
      <c r="F14" s="63"/>
      <c r="J14" s="6"/>
    </row>
    <row r="15" spans="1:10" s="3" customFormat="1" ht="13.5">
      <c r="A15" s="15" t="s">
        <v>18</v>
      </c>
      <c r="B15" s="55"/>
      <c r="C15" s="23" t="s">
        <v>21</v>
      </c>
      <c r="D15" s="18">
        <v>75000</v>
      </c>
      <c r="F15" s="63"/>
      <c r="J15" s="6"/>
    </row>
    <row r="16" spans="1:10" s="3" customFormat="1" ht="13.5">
      <c r="A16" s="15" t="s">
        <v>25</v>
      </c>
      <c r="B16" s="55"/>
      <c r="C16" s="23" t="s">
        <v>21</v>
      </c>
      <c r="D16" s="18">
        <v>0</v>
      </c>
      <c r="F16" s="63"/>
      <c r="J16" s="6"/>
    </row>
    <row r="17" spans="1:10" s="3" customFormat="1" ht="13.5">
      <c r="A17" s="15" t="s">
        <v>34</v>
      </c>
      <c r="B17" s="55"/>
      <c r="C17" s="23" t="s">
        <v>21</v>
      </c>
      <c r="D17" s="18">
        <f>SUM(D10:D16)</f>
        <v>764200</v>
      </c>
      <c r="F17" s="63"/>
      <c r="J17" s="6"/>
    </row>
    <row r="18" spans="1:10" s="3" customFormat="1" ht="13.5">
      <c r="A18" s="15" t="s">
        <v>28</v>
      </c>
      <c r="B18" s="55"/>
      <c r="C18" s="23"/>
      <c r="D18" s="18">
        <v>0</v>
      </c>
      <c r="F18" s="63"/>
      <c r="J18" s="6"/>
    </row>
    <row r="19" spans="1:10" s="3" customFormat="1" ht="13.5">
      <c r="A19" s="15" t="s">
        <v>35</v>
      </c>
      <c r="B19" s="55"/>
      <c r="C19" s="23"/>
      <c r="D19" s="18">
        <v>0</v>
      </c>
      <c r="F19" s="63"/>
      <c r="J19" s="6"/>
    </row>
    <row r="20" spans="1:10" s="3" customFormat="1" ht="13.5">
      <c r="A20" s="20" t="s">
        <v>3</v>
      </c>
      <c r="B20" s="21"/>
      <c r="C20" s="23"/>
      <c r="D20" s="24">
        <f>SUM(D17:D19)</f>
        <v>764200</v>
      </c>
      <c r="E20" s="60"/>
      <c r="F20" s="64"/>
      <c r="J20" s="6"/>
    </row>
    <row r="21" spans="1:10" s="3" customFormat="1" ht="13.5">
      <c r="A21" s="15"/>
      <c r="B21" s="19"/>
      <c r="C21" s="23"/>
      <c r="D21" s="25"/>
      <c r="F21" s="63"/>
      <c r="J21" s="6"/>
    </row>
    <row r="22" spans="1:10" s="3" customFormat="1" ht="19.5" customHeight="1">
      <c r="A22" s="41" t="s">
        <v>4</v>
      </c>
      <c r="B22" s="19"/>
      <c r="C22" s="23"/>
      <c r="D22" s="25"/>
      <c r="F22" s="63"/>
      <c r="J22" s="6"/>
    </row>
    <row r="23" spans="1:10" s="3" customFormat="1" ht="13.5">
      <c r="A23" s="70" t="s">
        <v>5</v>
      </c>
      <c r="B23" s="71"/>
      <c r="C23" s="72" t="s">
        <v>8</v>
      </c>
      <c r="D23" s="73">
        <v>40000</v>
      </c>
      <c r="F23" s="63"/>
      <c r="J23" s="6"/>
    </row>
    <row r="24" spans="1:10" s="3" customFormat="1" ht="13.5">
      <c r="A24" s="70" t="s">
        <v>39</v>
      </c>
      <c r="B24" s="71"/>
      <c r="C24" s="72" t="s">
        <v>8</v>
      </c>
      <c r="D24" s="73">
        <v>75000</v>
      </c>
      <c r="F24" s="63"/>
      <c r="J24" s="6"/>
    </row>
    <row r="25" spans="1:10" s="3" customFormat="1" ht="13.5">
      <c r="A25" s="70" t="s">
        <v>29</v>
      </c>
      <c r="B25" s="71"/>
      <c r="C25" s="72" t="s">
        <v>8</v>
      </c>
      <c r="D25" s="73">
        <v>20000</v>
      </c>
      <c r="F25" s="63"/>
      <c r="J25" s="6"/>
    </row>
    <row r="26" spans="1:10" s="3" customFormat="1" ht="13.5">
      <c r="A26" s="70" t="s">
        <v>44</v>
      </c>
      <c r="B26" s="71"/>
      <c r="C26" s="72" t="s">
        <v>8</v>
      </c>
      <c r="D26" s="73">
        <v>20000</v>
      </c>
      <c r="F26" s="63"/>
      <c r="J26" s="6"/>
    </row>
    <row r="27" spans="1:10" s="3" customFormat="1" ht="13.5">
      <c r="A27" s="70" t="s">
        <v>13</v>
      </c>
      <c r="B27" s="71"/>
      <c r="C27" s="72" t="s">
        <v>8</v>
      </c>
      <c r="D27" s="73">
        <v>15000</v>
      </c>
      <c r="F27" s="63"/>
      <c r="J27" s="6"/>
    </row>
    <row r="28" spans="1:10" s="3" customFormat="1" ht="13.5">
      <c r="A28" s="15"/>
      <c r="B28" s="19"/>
      <c r="C28" s="23"/>
      <c r="D28" s="25"/>
      <c r="F28" s="63"/>
      <c r="J28" s="6"/>
    </row>
    <row r="29" spans="1:10" s="3" customFormat="1" ht="13.5">
      <c r="A29" s="41" t="s">
        <v>6</v>
      </c>
      <c r="B29" s="19"/>
      <c r="C29" s="23"/>
      <c r="D29" s="25"/>
      <c r="F29" s="63"/>
      <c r="J29" s="6"/>
    </row>
    <row r="30" spans="1:10" s="3" customFormat="1" ht="13.5">
      <c r="A30" s="9" t="s">
        <v>24</v>
      </c>
      <c r="B30" s="10"/>
      <c r="C30" s="26" t="s">
        <v>8</v>
      </c>
      <c r="D30" s="22">
        <v>50000</v>
      </c>
      <c r="F30" s="63"/>
      <c r="J30" s="6"/>
    </row>
    <row r="31" spans="1:10" s="3" customFormat="1" ht="13.5">
      <c r="A31" s="9" t="s">
        <v>7</v>
      </c>
      <c r="B31" s="10"/>
      <c r="C31" s="26" t="s">
        <v>8</v>
      </c>
      <c r="D31" s="22">
        <v>0</v>
      </c>
      <c r="F31" s="63"/>
      <c r="J31" s="6"/>
    </row>
    <row r="32" spans="1:4" ht="13.5">
      <c r="A32" s="9" t="s">
        <v>9</v>
      </c>
      <c r="B32" s="11"/>
      <c r="C32" s="26" t="s">
        <v>8</v>
      </c>
      <c r="D32" s="22">
        <v>0</v>
      </c>
    </row>
    <row r="33" spans="1:4" ht="13.5">
      <c r="A33" s="9" t="s">
        <v>38</v>
      </c>
      <c r="B33" s="11"/>
      <c r="C33" s="26" t="s">
        <v>8</v>
      </c>
      <c r="D33" s="22">
        <v>10000</v>
      </c>
    </row>
    <row r="34" spans="1:4" ht="13.5">
      <c r="A34" s="9" t="s">
        <v>12</v>
      </c>
      <c r="B34" s="11"/>
      <c r="C34" s="26" t="s">
        <v>8</v>
      </c>
      <c r="D34" s="22">
        <v>40000</v>
      </c>
    </row>
    <row r="35" spans="1:4" ht="13.5">
      <c r="A35" s="9" t="s">
        <v>30</v>
      </c>
      <c r="B35" s="11"/>
      <c r="C35" s="26" t="s">
        <v>8</v>
      </c>
      <c r="D35" s="22">
        <v>50000</v>
      </c>
    </row>
    <row r="36" spans="1:4" ht="13.5">
      <c r="A36" s="15"/>
      <c r="B36" s="17"/>
      <c r="C36" s="23"/>
      <c r="D36" s="25"/>
    </row>
    <row r="37" spans="1:6" ht="13.5">
      <c r="A37" s="20" t="s">
        <v>10</v>
      </c>
      <c r="B37" s="21"/>
      <c r="C37" s="23"/>
      <c r="D37" s="24">
        <f>SUM(D23:D35)</f>
        <v>320000</v>
      </c>
      <c r="E37" s="61"/>
      <c r="F37" s="64"/>
    </row>
    <row r="38" spans="1:4" ht="13.5">
      <c r="A38" s="27"/>
      <c r="B38" s="28"/>
      <c r="C38" s="29"/>
      <c r="D38" s="30"/>
    </row>
    <row r="39" spans="1:4" ht="30" customHeight="1">
      <c r="A39" s="31"/>
      <c r="B39" s="32"/>
      <c r="C39" s="45"/>
      <c r="D39" s="25"/>
    </row>
    <row r="40" spans="1:4" ht="13.5">
      <c r="A40" s="46" t="s">
        <v>11</v>
      </c>
      <c r="B40" s="32"/>
      <c r="C40" s="42"/>
      <c r="D40" s="43">
        <f>SUM(D7,D20,D37)</f>
        <v>7538200</v>
      </c>
    </row>
    <row r="41" spans="1:4" ht="13.5">
      <c r="A41" s="47"/>
      <c r="B41" s="32"/>
      <c r="C41" s="48"/>
      <c r="D41" s="44"/>
    </row>
    <row r="42" spans="1:5" ht="13.5">
      <c r="A42" s="31" t="s">
        <v>22</v>
      </c>
      <c r="B42" s="59">
        <f>D42/D7</f>
        <v>0.1490238611713666</v>
      </c>
      <c r="C42" s="21"/>
      <c r="D42" s="34">
        <f>D46-D40</f>
        <v>961800</v>
      </c>
      <c r="E42" s="61"/>
    </row>
    <row r="43" spans="1:4" ht="13.5">
      <c r="A43" s="15"/>
      <c r="B43" s="49"/>
      <c r="C43" s="48"/>
      <c r="D43" s="44"/>
    </row>
    <row r="44" spans="1:4" ht="13.5">
      <c r="A44" s="50" t="s">
        <v>23</v>
      </c>
      <c r="B44" s="32"/>
      <c r="C44" s="42"/>
      <c r="D44" s="43">
        <v>0</v>
      </c>
    </row>
    <row r="45" spans="1:4" ht="13.5">
      <c r="A45" s="16"/>
      <c r="B45" s="35"/>
      <c r="C45" s="45"/>
      <c r="D45" s="25"/>
    </row>
    <row r="46" spans="1:5" ht="13.5">
      <c r="A46" s="36" t="s">
        <v>19</v>
      </c>
      <c r="B46" s="37"/>
      <c r="C46" s="38"/>
      <c r="D46" s="39">
        <v>8500000</v>
      </c>
      <c r="E46" s="61"/>
    </row>
    <row r="47" spans="1:4" ht="13.5">
      <c r="A47" s="47" t="s">
        <v>33</v>
      </c>
      <c r="B47" s="40"/>
      <c r="C47" s="33"/>
      <c r="D47" s="57">
        <v>9036000</v>
      </c>
    </row>
    <row r="48" spans="1:4" ht="14.25" customHeight="1">
      <c r="A48" s="58"/>
      <c r="B48" s="58"/>
      <c r="C48" s="58"/>
      <c r="D48" s="44"/>
    </row>
    <row r="49" spans="2:4" ht="13.5">
      <c r="B49" s="7"/>
      <c r="C49" s="68" t="s">
        <v>26</v>
      </c>
      <c r="D49" s="67">
        <v>3614400</v>
      </c>
    </row>
    <row r="50" spans="2:5" ht="13.5">
      <c r="B50" s="7"/>
      <c r="C50" s="69" t="s">
        <v>41</v>
      </c>
      <c r="D50" s="67">
        <v>1000000</v>
      </c>
      <c r="E50" s="1" t="s">
        <v>42</v>
      </c>
    </row>
    <row r="51" spans="2:4" ht="13.5">
      <c r="B51" s="7"/>
      <c r="C51" s="69" t="s">
        <v>27</v>
      </c>
      <c r="D51" s="75">
        <v>0</v>
      </c>
    </row>
    <row r="52" spans="2:4" ht="13.5">
      <c r="B52" s="7"/>
      <c r="C52" s="69" t="s">
        <v>40</v>
      </c>
      <c r="D52" s="67">
        <f>D46-(SUM(D49:D51))</f>
        <v>3885600</v>
      </c>
    </row>
    <row r="53" spans="2:4" ht="30" customHeight="1">
      <c r="B53" s="85"/>
      <c r="C53" s="85"/>
      <c r="D53" s="85"/>
    </row>
    <row r="54" spans="2:4" ht="13.5">
      <c r="B54" s="7"/>
      <c r="C54" s="5"/>
      <c r="D54" s="8"/>
    </row>
    <row r="55" spans="2:4" ht="13.5">
      <c r="B55" s="7"/>
      <c r="C55" s="5"/>
      <c r="D55" s="8"/>
    </row>
  </sheetData>
  <sheetProtection/>
  <mergeCells count="1">
    <mergeCell ref="B53:D53"/>
  </mergeCells>
  <printOptions horizontalCentered="1"/>
  <pageMargins left="0.5" right="0.5" top="1.25" bottom="0.5" header="0.5" footer="0.25"/>
  <pageSetup fitToHeight="0" horizontalDpi="600" verticalDpi="600" orientation="portrait" scale="80" r:id="rId1"/>
  <headerFooter alignWithMargins="0">
    <oddHeader>&amp;L&amp;"Century Gothic,Bold"Town of Farmington
Brickyard Road Tank&amp;C&amp;"Century Gothic,Bold"&amp;UProject Budget
(1-2019, prior to bidding)&amp;R&amp;"Century Gothic,Bold"0610.14004</oddHeader>
    <oddFooter>&amp;L&amp;"Century Gothic,Regular"&amp;8&amp;Z&amp;F:&amp;A&amp;R&amp;"Century Gothic,Regular"&amp;8Page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Layout" zoomScale="85" zoomScaleNormal="85" zoomScaleSheetLayoutView="85" zoomScalePageLayoutView="85" workbookViewId="0" topLeftCell="A1">
      <selection activeCell="C38" sqref="C38"/>
    </sheetView>
  </sheetViews>
  <sheetFormatPr defaultColWidth="9.140625" defaultRowHeight="12.75"/>
  <cols>
    <col min="1" max="1" width="55.7109375" style="1" customWidth="1"/>
    <col min="2" max="2" width="20.7109375" style="1" customWidth="1"/>
    <col min="3" max="3" width="20.7109375" style="2" customWidth="1"/>
    <col min="4" max="4" width="22.7109375" style="4" customWidth="1"/>
    <col min="5" max="5" width="45.421875" style="1" customWidth="1"/>
    <col min="6" max="6" width="9.140625" style="62" customWidth="1"/>
    <col min="7" max="16384" width="9.140625" style="1" customWidth="1"/>
  </cols>
  <sheetData>
    <row r="1" spans="1:4" ht="19.5" customHeight="1">
      <c r="A1" s="41" t="s">
        <v>0</v>
      </c>
      <c r="B1" s="42"/>
      <c r="C1" s="56"/>
      <c r="D1" s="43"/>
    </row>
    <row r="2" spans="1:4" ht="13.5">
      <c r="A2" s="9" t="s">
        <v>51</v>
      </c>
      <c r="B2" s="10">
        <v>1446000</v>
      </c>
      <c r="C2" s="26" t="s">
        <v>8</v>
      </c>
      <c r="D2" s="74">
        <f>B2</f>
        <v>1446000</v>
      </c>
    </row>
    <row r="3" spans="1:4" ht="13.5">
      <c r="A3" s="9" t="s">
        <v>49</v>
      </c>
      <c r="B3" s="10">
        <v>4958000</v>
      </c>
      <c r="C3" s="26" t="s">
        <v>8</v>
      </c>
      <c r="D3" s="74">
        <f>B3</f>
        <v>4958000</v>
      </c>
    </row>
    <row r="4" spans="1:4" ht="13.5">
      <c r="A4" s="9" t="s">
        <v>36</v>
      </c>
      <c r="B4" s="10">
        <v>50000</v>
      </c>
      <c r="C4" s="26" t="s">
        <v>8</v>
      </c>
      <c r="D4" s="83">
        <f>B4</f>
        <v>50000</v>
      </c>
    </row>
    <row r="5" spans="1:4" ht="13.5">
      <c r="A5" s="9" t="s">
        <v>50</v>
      </c>
      <c r="B5" s="10">
        <v>0</v>
      </c>
      <c r="C5" s="26" t="s">
        <v>8</v>
      </c>
      <c r="D5" s="83">
        <f>B5</f>
        <v>0</v>
      </c>
    </row>
    <row r="6" spans="1:4" ht="13.5">
      <c r="A6" s="9"/>
      <c r="B6" s="10"/>
      <c r="C6" s="26"/>
      <c r="D6" s="12"/>
    </row>
    <row r="7" spans="1:6" s="3" customFormat="1" ht="13.5">
      <c r="A7" s="51" t="s">
        <v>1</v>
      </c>
      <c r="B7" s="52">
        <f>SUM(B2:B6)</f>
        <v>6454000</v>
      </c>
      <c r="C7" s="65"/>
      <c r="D7" s="66">
        <f>SUM(D2:D6)</f>
        <v>6454000</v>
      </c>
      <c r="F7" s="63"/>
    </row>
    <row r="8" spans="1:6" s="3" customFormat="1" ht="13.5">
      <c r="A8" s="20"/>
      <c r="B8" s="21"/>
      <c r="C8" s="17"/>
      <c r="D8" s="44"/>
      <c r="F8" s="63"/>
    </row>
    <row r="9" spans="1:6" s="3" customFormat="1" ht="19.5" customHeight="1">
      <c r="A9" s="41" t="s">
        <v>2</v>
      </c>
      <c r="B9" s="21"/>
      <c r="C9" s="23"/>
      <c r="D9" s="25"/>
      <c r="F9" s="63"/>
    </row>
    <row r="10" spans="1:6" s="3" customFormat="1" ht="13.5">
      <c r="A10" s="15" t="s">
        <v>43</v>
      </c>
      <c r="B10" s="19"/>
      <c r="C10" s="23"/>
      <c r="D10" s="25">
        <v>36000</v>
      </c>
      <c r="F10" s="63"/>
    </row>
    <row r="11" spans="1:6" s="3" customFormat="1" ht="13.5">
      <c r="A11" s="15" t="s">
        <v>14</v>
      </c>
      <c r="B11" s="19"/>
      <c r="C11" s="23"/>
      <c r="D11" s="25">
        <v>348000</v>
      </c>
      <c r="F11" s="63"/>
    </row>
    <row r="12" spans="1:6" s="3" customFormat="1" ht="13.5">
      <c r="A12" s="15" t="s">
        <v>15</v>
      </c>
      <c r="B12" s="19"/>
      <c r="C12" s="23"/>
      <c r="D12" s="25">
        <v>35000</v>
      </c>
      <c r="F12" s="63"/>
    </row>
    <row r="13" spans="1:6" s="3" customFormat="1" ht="13.5">
      <c r="A13" s="15" t="s">
        <v>16</v>
      </c>
      <c r="B13" s="19"/>
      <c r="C13" s="23"/>
      <c r="D13" s="25">
        <v>137000</v>
      </c>
      <c r="F13" s="63"/>
    </row>
    <row r="14" spans="1:10" s="3" customFormat="1" ht="13.5">
      <c r="A14" s="15" t="s">
        <v>17</v>
      </c>
      <c r="B14" s="19"/>
      <c r="C14" s="23"/>
      <c r="D14" s="25">
        <v>133200</v>
      </c>
      <c r="F14" s="63"/>
      <c r="J14" s="6"/>
    </row>
    <row r="15" spans="1:10" s="3" customFormat="1" ht="13.5">
      <c r="A15" s="15" t="s">
        <v>18</v>
      </c>
      <c r="B15" s="55"/>
      <c r="C15" s="23"/>
      <c r="D15" s="18">
        <v>75000</v>
      </c>
      <c r="F15" s="63"/>
      <c r="J15" s="6"/>
    </row>
    <row r="16" spans="1:10" s="3" customFormat="1" ht="13.5">
      <c r="A16" s="15" t="s">
        <v>34</v>
      </c>
      <c r="B16" s="55"/>
      <c r="C16" s="23"/>
      <c r="D16" s="18">
        <f>SUM(D10:D15)</f>
        <v>764200</v>
      </c>
      <c r="F16" s="63"/>
      <c r="J16" s="6"/>
    </row>
    <row r="17" spans="1:10" s="3" customFormat="1" ht="13.5">
      <c r="A17" s="82" t="s">
        <v>48</v>
      </c>
      <c r="B17" s="55"/>
      <c r="C17" s="23"/>
      <c r="D17" s="81">
        <v>10796.5</v>
      </c>
      <c r="F17" s="63"/>
      <c r="J17" s="6"/>
    </row>
    <row r="18" spans="1:10" s="3" customFormat="1" ht="13.5">
      <c r="A18" s="15"/>
      <c r="B18" s="55"/>
      <c r="C18" s="23"/>
      <c r="D18" s="18"/>
      <c r="F18" s="63"/>
      <c r="J18" s="6"/>
    </row>
    <row r="19" spans="1:10" s="3" customFormat="1" ht="13.5">
      <c r="A19" s="20" t="s">
        <v>3</v>
      </c>
      <c r="B19" s="21"/>
      <c r="C19" s="23"/>
      <c r="D19" s="24">
        <f>SUM(D16:D18)</f>
        <v>774996.5</v>
      </c>
      <c r="E19" s="60"/>
      <c r="F19" s="64"/>
      <c r="J19" s="6"/>
    </row>
    <row r="20" spans="1:10" s="3" customFormat="1" ht="13.5">
      <c r="A20" s="15"/>
      <c r="B20" s="19"/>
      <c r="C20" s="23"/>
      <c r="D20" s="25"/>
      <c r="F20" s="63"/>
      <c r="J20" s="6"/>
    </row>
    <row r="21" spans="1:10" s="3" customFormat="1" ht="19.5" customHeight="1">
      <c r="A21" s="41" t="s">
        <v>47</v>
      </c>
      <c r="B21" s="19"/>
      <c r="C21" s="23"/>
      <c r="D21" s="25"/>
      <c r="F21" s="63"/>
      <c r="J21" s="6"/>
    </row>
    <row r="22" spans="1:10" s="3" customFormat="1" ht="13.5">
      <c r="A22" s="70" t="s">
        <v>5</v>
      </c>
      <c r="B22" s="71"/>
      <c r="C22" s="72" t="s">
        <v>8</v>
      </c>
      <c r="D22" s="73">
        <v>50000</v>
      </c>
      <c r="F22" s="63"/>
      <c r="J22" s="6"/>
    </row>
    <row r="23" spans="1:10" s="3" customFormat="1" ht="13.5">
      <c r="A23" s="70" t="s">
        <v>39</v>
      </c>
      <c r="B23" s="71"/>
      <c r="C23" s="72" t="s">
        <v>8</v>
      </c>
      <c r="D23" s="73">
        <v>75000</v>
      </c>
      <c r="F23" s="63"/>
      <c r="J23" s="6"/>
    </row>
    <row r="24" spans="1:10" s="3" customFormat="1" ht="13.5">
      <c r="A24" s="70" t="s">
        <v>29</v>
      </c>
      <c r="B24" s="71"/>
      <c r="C24" s="72" t="s">
        <v>8</v>
      </c>
      <c r="D24" s="73">
        <v>20000</v>
      </c>
      <c r="F24" s="63"/>
      <c r="J24" s="6"/>
    </row>
    <row r="25" spans="1:10" s="3" customFormat="1" ht="13.5">
      <c r="A25" s="70" t="s">
        <v>13</v>
      </c>
      <c r="B25" s="71"/>
      <c r="C25" s="72" t="s">
        <v>8</v>
      </c>
      <c r="D25" s="73">
        <v>15000</v>
      </c>
      <c r="F25" s="63"/>
      <c r="J25" s="6"/>
    </row>
    <row r="26" spans="1:10" s="3" customFormat="1" ht="13.5">
      <c r="A26" s="15"/>
      <c r="B26" s="19"/>
      <c r="C26" s="23"/>
      <c r="D26" s="25"/>
      <c r="F26" s="63"/>
      <c r="J26" s="6"/>
    </row>
    <row r="27" spans="1:10" s="3" customFormat="1" ht="13.5">
      <c r="A27" s="41" t="s">
        <v>6</v>
      </c>
      <c r="B27" s="19"/>
      <c r="C27" s="23"/>
      <c r="D27" s="25"/>
      <c r="F27" s="63"/>
      <c r="J27" s="6"/>
    </row>
    <row r="28" spans="1:10" s="3" customFormat="1" ht="13.5">
      <c r="A28" s="76" t="s">
        <v>24</v>
      </c>
      <c r="B28" s="77"/>
      <c r="C28" s="78" t="s">
        <v>8</v>
      </c>
      <c r="D28" s="79">
        <v>50000</v>
      </c>
      <c r="F28" s="63"/>
      <c r="J28" s="6"/>
    </row>
    <row r="29" spans="1:4" ht="13.5">
      <c r="A29" s="76" t="s">
        <v>38</v>
      </c>
      <c r="B29" s="80"/>
      <c r="C29" s="78" t="s">
        <v>8</v>
      </c>
      <c r="D29" s="79">
        <v>10000</v>
      </c>
    </row>
    <row r="30" spans="1:4" ht="13.5">
      <c r="A30" s="76" t="s">
        <v>12</v>
      </c>
      <c r="B30" s="80"/>
      <c r="C30" s="78" t="s">
        <v>8</v>
      </c>
      <c r="D30" s="79">
        <v>40000</v>
      </c>
    </row>
    <row r="31" spans="1:4" ht="13.5">
      <c r="A31" s="76" t="s">
        <v>30</v>
      </c>
      <c r="B31" s="80"/>
      <c r="C31" s="78" t="s">
        <v>8</v>
      </c>
      <c r="D31" s="79">
        <v>50000</v>
      </c>
    </row>
    <row r="32" spans="1:4" ht="13.5">
      <c r="A32" s="76" t="s">
        <v>45</v>
      </c>
      <c r="B32" s="80"/>
      <c r="C32" s="78" t="s">
        <v>8</v>
      </c>
      <c r="D32" s="79">
        <v>20000</v>
      </c>
    </row>
    <row r="33" spans="1:4" ht="13.5">
      <c r="A33" s="15"/>
      <c r="B33" s="17"/>
      <c r="C33" s="23"/>
      <c r="D33" s="25"/>
    </row>
    <row r="34" spans="1:6" ht="13.5">
      <c r="A34" s="20" t="s">
        <v>10</v>
      </c>
      <c r="B34" s="21"/>
      <c r="C34" s="23"/>
      <c r="D34" s="24">
        <f>SUM(D22:D32)</f>
        <v>330000</v>
      </c>
      <c r="E34" s="61"/>
      <c r="F34" s="64"/>
    </row>
    <row r="35" spans="1:4" ht="13.5">
      <c r="A35" s="27"/>
      <c r="B35" s="28"/>
      <c r="C35" s="29"/>
      <c r="D35" s="30"/>
    </row>
    <row r="36" spans="1:4" ht="30" customHeight="1">
      <c r="A36" s="31"/>
      <c r="B36" s="32"/>
      <c r="C36" s="45"/>
      <c r="D36" s="25"/>
    </row>
    <row r="37" spans="1:4" ht="13.5">
      <c r="A37" s="46" t="s">
        <v>11</v>
      </c>
      <c r="B37" s="32"/>
      <c r="C37" s="42"/>
      <c r="D37" s="43">
        <f>SUM(D7,D19,D34)</f>
        <v>7558996.5</v>
      </c>
    </row>
    <row r="38" spans="1:4" ht="13.5">
      <c r="A38" s="47"/>
      <c r="B38" s="32"/>
      <c r="C38" s="48"/>
      <c r="D38" s="44"/>
    </row>
    <row r="39" spans="1:5" ht="13.5">
      <c r="A39" s="31" t="s">
        <v>22</v>
      </c>
      <c r="B39" s="59">
        <f>D39/D7</f>
        <v>0.14580159590951347</v>
      </c>
      <c r="C39" s="21"/>
      <c r="D39" s="34">
        <v>941003.5</v>
      </c>
      <c r="E39" s="61"/>
    </row>
    <row r="40" spans="1:4" ht="13.5">
      <c r="A40" s="15"/>
      <c r="B40" s="49"/>
      <c r="C40" s="48"/>
      <c r="D40" s="44"/>
    </row>
    <row r="41" spans="1:4" ht="13.5">
      <c r="A41" s="50" t="s">
        <v>23</v>
      </c>
      <c r="B41" s="32"/>
      <c r="C41" s="42"/>
      <c r="D41" s="43">
        <v>0</v>
      </c>
    </row>
    <row r="42" spans="1:4" ht="13.5">
      <c r="A42" s="16"/>
      <c r="B42" s="35"/>
      <c r="C42" s="45"/>
      <c r="D42" s="25"/>
    </row>
    <row r="43" spans="1:5" ht="13.5">
      <c r="A43" s="36" t="s">
        <v>19</v>
      </c>
      <c r="B43" s="37"/>
      <c r="C43" s="38"/>
      <c r="D43" s="39">
        <f>D37+D39</f>
        <v>8500000</v>
      </c>
      <c r="E43" s="61"/>
    </row>
    <row r="44" spans="1:4" ht="13.5">
      <c r="A44" s="47" t="s">
        <v>33</v>
      </c>
      <c r="B44" s="40"/>
      <c r="C44" s="33"/>
      <c r="D44" s="57">
        <v>9036000</v>
      </c>
    </row>
    <row r="45" spans="1:4" ht="14.25" customHeight="1">
      <c r="A45" s="58"/>
      <c r="B45" s="58"/>
      <c r="C45" s="58"/>
      <c r="D45" s="44"/>
    </row>
    <row r="46" spans="1:10" s="62" customFormat="1" ht="13.5">
      <c r="A46" s="1"/>
      <c r="B46" s="7"/>
      <c r="C46" s="68" t="s">
        <v>26</v>
      </c>
      <c r="D46" s="67">
        <v>3614400</v>
      </c>
      <c r="E46" s="1"/>
      <c r="G46" s="1"/>
      <c r="H46" s="1"/>
      <c r="I46" s="1"/>
      <c r="J46" s="1"/>
    </row>
    <row r="47" spans="1:10" s="62" customFormat="1" ht="13.5">
      <c r="A47" s="1"/>
      <c r="B47" s="7"/>
      <c r="C47" s="69" t="s">
        <v>41</v>
      </c>
      <c r="D47" s="67">
        <v>1000000</v>
      </c>
      <c r="E47" s="1" t="s">
        <v>42</v>
      </c>
      <c r="G47" s="1"/>
      <c r="H47" s="1"/>
      <c r="I47" s="1"/>
      <c r="J47" s="1"/>
    </row>
    <row r="48" spans="1:10" s="62" customFormat="1" ht="13.5">
      <c r="A48" s="1"/>
      <c r="B48" s="7"/>
      <c r="C48" s="69"/>
      <c r="D48" s="75"/>
      <c r="E48" s="1"/>
      <c r="G48" s="1"/>
      <c r="H48" s="1"/>
      <c r="I48" s="1"/>
      <c r="J48" s="1"/>
    </row>
    <row r="49" spans="1:10" s="62" customFormat="1" ht="13.5">
      <c r="A49" s="1"/>
      <c r="B49" s="7"/>
      <c r="C49" s="69" t="s">
        <v>46</v>
      </c>
      <c r="D49" s="67">
        <f>D43-(SUM(D46:D48))</f>
        <v>3885600</v>
      </c>
      <c r="E49" s="1"/>
      <c r="G49" s="1"/>
      <c r="H49" s="1"/>
      <c r="I49" s="1"/>
      <c r="J49" s="1"/>
    </row>
    <row r="50" spans="1:10" s="62" customFormat="1" ht="30" customHeight="1">
      <c r="A50" s="1"/>
      <c r="B50" s="85"/>
      <c r="C50" s="85"/>
      <c r="D50" s="85"/>
      <c r="E50" s="1"/>
      <c r="G50" s="1"/>
      <c r="H50" s="1"/>
      <c r="I50" s="1"/>
      <c r="J50" s="1"/>
    </row>
    <row r="51" spans="1:10" s="62" customFormat="1" ht="13.5">
      <c r="A51" s="1"/>
      <c r="B51" s="7"/>
      <c r="C51" s="5"/>
      <c r="D51" s="8"/>
      <c r="E51" s="1"/>
      <c r="G51" s="1"/>
      <c r="H51" s="1"/>
      <c r="I51" s="1"/>
      <c r="J51" s="1"/>
    </row>
    <row r="52" spans="1:10" s="62" customFormat="1" ht="13.5">
      <c r="A52" s="1"/>
      <c r="B52" s="7"/>
      <c r="C52" s="5"/>
      <c r="D52" s="8"/>
      <c r="E52" s="1"/>
      <c r="G52" s="1"/>
      <c r="H52" s="1"/>
      <c r="I52" s="1"/>
      <c r="J52" s="1"/>
    </row>
  </sheetData>
  <sheetProtection/>
  <mergeCells count="1">
    <mergeCell ref="B50:D50"/>
  </mergeCells>
  <printOptions horizontalCentered="1"/>
  <pageMargins left="0.5" right="0.5" top="1.25" bottom="0.5" header="0.5" footer="0.25"/>
  <pageSetup fitToHeight="0" horizontalDpi="600" verticalDpi="600" orientation="portrait" scale="80" r:id="rId1"/>
  <headerFooter alignWithMargins="0">
    <oddHeader>&amp;L&amp;"Century Gothic,Bold"Town of Farmington
Brickyard Road Tank&amp;C&amp;"Century Gothic,Bold"&amp;UProject Budget
(1-2019, prior to bidding)&amp;R&amp;"Century Gothic,Bold"0610.14004</oddHeader>
    <oddFooter>&amp;L&amp;"Century Gothic,Regular"&amp;8&amp;Z&amp;F:&amp;A&amp;R&amp;"Century Gothic,Regular"&amp;8Page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85" zoomScaleNormal="85" zoomScaleSheetLayoutView="85" zoomScalePageLayoutView="85" workbookViewId="0" topLeftCell="A1">
      <selection activeCell="E48" sqref="E48"/>
    </sheetView>
  </sheetViews>
  <sheetFormatPr defaultColWidth="9.140625" defaultRowHeight="12.75"/>
  <cols>
    <col min="1" max="1" width="55.7109375" style="1" customWidth="1"/>
    <col min="2" max="2" width="20.7109375" style="1" customWidth="1"/>
    <col min="3" max="3" width="20.7109375" style="2" customWidth="1"/>
    <col min="4" max="4" width="22.7109375" style="4" customWidth="1"/>
    <col min="5" max="5" width="45.421875" style="1" customWidth="1"/>
    <col min="6" max="6" width="9.140625" style="62" customWidth="1"/>
    <col min="7" max="16384" width="9.140625" style="1" customWidth="1"/>
  </cols>
  <sheetData>
    <row r="1" spans="1:4" ht="19.5" customHeight="1">
      <c r="A1" s="41" t="s">
        <v>0</v>
      </c>
      <c r="B1" s="42"/>
      <c r="C1" s="56"/>
      <c r="D1" s="43"/>
    </row>
    <row r="2" spans="1:4" ht="13.5">
      <c r="A2" s="9" t="s">
        <v>51</v>
      </c>
      <c r="B2" s="10">
        <f>2533592+36000+63000</f>
        <v>2632592</v>
      </c>
      <c r="C2" s="26" t="s">
        <v>52</v>
      </c>
      <c r="D2" s="74">
        <f>B2</f>
        <v>2632592</v>
      </c>
    </row>
    <row r="3" spans="1:4" ht="13.5">
      <c r="A3" s="9" t="s">
        <v>49</v>
      </c>
      <c r="B3" s="10">
        <v>7932000</v>
      </c>
      <c r="C3" s="26" t="s">
        <v>52</v>
      </c>
      <c r="D3" s="74">
        <f>B3</f>
        <v>7932000</v>
      </c>
    </row>
    <row r="4" spans="1:4" ht="13.5">
      <c r="A4" s="9" t="s">
        <v>36</v>
      </c>
      <c r="B4" s="10">
        <v>332102</v>
      </c>
      <c r="C4" s="26" t="s">
        <v>52</v>
      </c>
      <c r="D4" s="83">
        <v>332102</v>
      </c>
    </row>
    <row r="5" spans="1:4" ht="13.5">
      <c r="A5" s="9" t="s">
        <v>50</v>
      </c>
      <c r="B5" s="10">
        <v>59250</v>
      </c>
      <c r="C5" s="26" t="s">
        <v>52</v>
      </c>
      <c r="D5" s="83">
        <f>B5</f>
        <v>59250</v>
      </c>
    </row>
    <row r="6" spans="1:4" ht="13.5">
      <c r="A6" s="9"/>
      <c r="B6" s="10"/>
      <c r="C6" s="26"/>
      <c r="D6" s="12"/>
    </row>
    <row r="7" spans="1:6" s="3" customFormat="1" ht="13.5">
      <c r="A7" s="51" t="s">
        <v>1</v>
      </c>
      <c r="B7" s="52">
        <f>SUM(B2:B6)</f>
        <v>10955944</v>
      </c>
      <c r="C7" s="65"/>
      <c r="D7" s="66">
        <f>SUM(D2:D6)</f>
        <v>10955944</v>
      </c>
      <c r="F7" s="63"/>
    </row>
    <row r="8" spans="1:6" s="3" customFormat="1" ht="13.5">
      <c r="A8" s="20"/>
      <c r="B8" s="21"/>
      <c r="C8" s="17"/>
      <c r="D8" s="44"/>
      <c r="F8" s="63"/>
    </row>
    <row r="9" spans="1:6" s="3" customFormat="1" ht="19.5" customHeight="1">
      <c r="A9" s="41" t="s">
        <v>2</v>
      </c>
      <c r="B9" s="21"/>
      <c r="C9" s="23"/>
      <c r="D9" s="25"/>
      <c r="F9" s="63"/>
    </row>
    <row r="10" spans="1:6" s="3" customFormat="1" ht="13.5">
      <c r="A10" s="15" t="s">
        <v>43</v>
      </c>
      <c r="B10" s="19"/>
      <c r="C10" s="23"/>
      <c r="D10" s="25">
        <v>36000</v>
      </c>
      <c r="F10" s="63"/>
    </row>
    <row r="11" spans="1:6" s="3" customFormat="1" ht="13.5">
      <c r="A11" s="15" t="s">
        <v>14</v>
      </c>
      <c r="B11" s="19"/>
      <c r="C11" s="23"/>
      <c r="D11" s="25">
        <v>348000</v>
      </c>
      <c r="F11" s="63"/>
    </row>
    <row r="12" spans="1:6" s="3" customFormat="1" ht="13.5">
      <c r="A12" s="15" t="s">
        <v>15</v>
      </c>
      <c r="B12" s="19"/>
      <c r="C12" s="23"/>
      <c r="D12" s="25">
        <v>35000</v>
      </c>
      <c r="F12" s="63"/>
    </row>
    <row r="13" spans="1:6" s="3" customFormat="1" ht="13.5">
      <c r="A13" s="15" t="s">
        <v>16</v>
      </c>
      <c r="B13" s="19"/>
      <c r="C13" s="23"/>
      <c r="D13" s="25">
        <v>137000</v>
      </c>
      <c r="F13" s="63"/>
    </row>
    <row r="14" spans="1:10" s="3" customFormat="1" ht="13.5">
      <c r="A14" s="15" t="s">
        <v>17</v>
      </c>
      <c r="B14" s="19"/>
      <c r="C14" s="23"/>
      <c r="D14" s="25">
        <v>133200</v>
      </c>
      <c r="F14" s="63"/>
      <c r="J14" s="6"/>
    </row>
    <row r="15" spans="1:10" s="3" customFormat="1" ht="13.5">
      <c r="A15" s="15" t="s">
        <v>18</v>
      </c>
      <c r="B15" s="55"/>
      <c r="C15" s="23"/>
      <c r="D15" s="18">
        <v>75000</v>
      </c>
      <c r="F15" s="63"/>
      <c r="J15" s="6"/>
    </row>
    <row r="16" spans="1:10" s="3" customFormat="1" ht="13.5">
      <c r="A16" s="15" t="s">
        <v>34</v>
      </c>
      <c r="B16" s="55"/>
      <c r="C16" s="23"/>
      <c r="D16" s="18">
        <f>SUM(D10:D15)</f>
        <v>764200</v>
      </c>
      <c r="F16" s="63"/>
      <c r="J16" s="6"/>
    </row>
    <row r="17" spans="1:10" s="3" customFormat="1" ht="13.5">
      <c r="A17" s="15" t="s">
        <v>48</v>
      </c>
      <c r="B17" s="55"/>
      <c r="C17" s="23"/>
      <c r="D17" s="18">
        <v>10796.5</v>
      </c>
      <c r="F17" s="63"/>
      <c r="J17" s="6"/>
    </row>
    <row r="18" spans="1:10" s="3" customFormat="1" ht="13.5">
      <c r="A18" s="15"/>
      <c r="B18" s="55"/>
      <c r="C18" s="23"/>
      <c r="D18" s="18"/>
      <c r="F18" s="63"/>
      <c r="J18" s="6"/>
    </row>
    <row r="19" spans="1:10" s="3" customFormat="1" ht="13.5">
      <c r="A19" s="20" t="s">
        <v>3</v>
      </c>
      <c r="B19" s="21"/>
      <c r="C19" s="23"/>
      <c r="D19" s="24">
        <f>SUM(D16:D18)</f>
        <v>774996.5</v>
      </c>
      <c r="E19" s="60"/>
      <c r="F19" s="64"/>
      <c r="J19" s="6"/>
    </row>
    <row r="20" spans="1:10" s="3" customFormat="1" ht="13.5">
      <c r="A20" s="15"/>
      <c r="B20" s="19"/>
      <c r="C20" s="23"/>
      <c r="D20" s="25"/>
      <c r="F20" s="63"/>
      <c r="J20" s="6"/>
    </row>
    <row r="21" spans="1:10" s="3" customFormat="1" ht="19.5" customHeight="1">
      <c r="A21" s="41" t="s">
        <v>47</v>
      </c>
      <c r="B21" s="19"/>
      <c r="C21" s="23"/>
      <c r="D21" s="25"/>
      <c r="F21" s="63"/>
      <c r="J21" s="6"/>
    </row>
    <row r="22" spans="1:10" s="3" customFormat="1" ht="13.5">
      <c r="A22" s="70" t="s">
        <v>5</v>
      </c>
      <c r="B22" s="71"/>
      <c r="C22" s="72" t="s">
        <v>8</v>
      </c>
      <c r="D22" s="73">
        <v>50000</v>
      </c>
      <c r="F22" s="63"/>
      <c r="J22" s="6"/>
    </row>
    <row r="23" spans="1:10" s="3" customFormat="1" ht="13.5">
      <c r="A23" s="70" t="s">
        <v>39</v>
      </c>
      <c r="B23" s="71"/>
      <c r="C23" s="72" t="s">
        <v>8</v>
      </c>
      <c r="D23" s="73">
        <v>75000</v>
      </c>
      <c r="F23" s="63"/>
      <c r="J23" s="6"/>
    </row>
    <row r="24" spans="1:10" s="3" customFormat="1" ht="13.5">
      <c r="A24" s="70" t="s">
        <v>29</v>
      </c>
      <c r="B24" s="71"/>
      <c r="C24" s="72" t="s">
        <v>8</v>
      </c>
      <c r="D24" s="73">
        <v>20000</v>
      </c>
      <c r="F24" s="63"/>
      <c r="J24" s="6"/>
    </row>
    <row r="25" spans="1:10" s="3" customFormat="1" ht="13.5">
      <c r="A25" s="70" t="s">
        <v>13</v>
      </c>
      <c r="B25" s="71"/>
      <c r="C25" s="72" t="s">
        <v>8</v>
      </c>
      <c r="D25" s="73">
        <v>15000</v>
      </c>
      <c r="F25" s="63"/>
      <c r="J25" s="6"/>
    </row>
    <row r="26" spans="1:10" s="3" customFormat="1" ht="13.5">
      <c r="A26" s="15"/>
      <c r="B26" s="19"/>
      <c r="C26" s="23"/>
      <c r="D26" s="25"/>
      <c r="F26" s="63"/>
      <c r="J26" s="6"/>
    </row>
    <row r="27" spans="1:10" s="3" customFormat="1" ht="13.5">
      <c r="A27" s="41" t="s">
        <v>6</v>
      </c>
      <c r="B27" s="19"/>
      <c r="C27" s="23"/>
      <c r="D27" s="25"/>
      <c r="F27" s="63"/>
      <c r="J27" s="6"/>
    </row>
    <row r="28" spans="1:10" s="3" customFormat="1" ht="13.5">
      <c r="A28" s="76" t="s">
        <v>24</v>
      </c>
      <c r="B28" s="77"/>
      <c r="C28" s="78" t="s">
        <v>8</v>
      </c>
      <c r="D28" s="79">
        <v>50000</v>
      </c>
      <c r="F28" s="63"/>
      <c r="J28" s="6"/>
    </row>
    <row r="29" spans="1:4" ht="13.5">
      <c r="A29" s="76" t="s">
        <v>38</v>
      </c>
      <c r="B29" s="80"/>
      <c r="C29" s="78" t="s">
        <v>8</v>
      </c>
      <c r="D29" s="79">
        <v>10000</v>
      </c>
    </row>
    <row r="30" spans="1:4" ht="13.5">
      <c r="A30" s="76" t="s">
        <v>12</v>
      </c>
      <c r="B30" s="80"/>
      <c r="C30" s="78" t="s">
        <v>8</v>
      </c>
      <c r="D30" s="79">
        <v>40000</v>
      </c>
    </row>
    <row r="31" spans="1:4" ht="13.5">
      <c r="A31" s="76" t="s">
        <v>30</v>
      </c>
      <c r="B31" s="80"/>
      <c r="C31" s="78" t="s">
        <v>8</v>
      </c>
      <c r="D31" s="79">
        <v>50000</v>
      </c>
    </row>
    <row r="32" spans="1:4" ht="13.5">
      <c r="A32" s="76" t="s">
        <v>45</v>
      </c>
      <c r="B32" s="80"/>
      <c r="C32" s="78" t="s">
        <v>8</v>
      </c>
      <c r="D32" s="79">
        <v>20000</v>
      </c>
    </row>
    <row r="33" spans="1:4" ht="13.5">
      <c r="A33" s="15"/>
      <c r="B33" s="17"/>
      <c r="C33" s="23"/>
      <c r="D33" s="25"/>
    </row>
    <row r="34" spans="1:6" ht="13.5">
      <c r="A34" s="20" t="s">
        <v>10</v>
      </c>
      <c r="B34" s="21"/>
      <c r="C34" s="23"/>
      <c r="D34" s="24">
        <f>SUM(D22:D32)</f>
        <v>330000</v>
      </c>
      <c r="E34" s="61"/>
      <c r="F34" s="64"/>
    </row>
    <row r="35" spans="1:4" ht="13.5">
      <c r="A35" s="27"/>
      <c r="B35" s="28"/>
      <c r="C35" s="29"/>
      <c r="D35" s="30"/>
    </row>
    <row r="36" spans="1:4" ht="30" customHeight="1">
      <c r="A36" s="31"/>
      <c r="B36" s="32"/>
      <c r="C36" s="45"/>
      <c r="D36" s="25"/>
    </row>
    <row r="37" spans="1:4" ht="13.5">
      <c r="A37" s="46" t="s">
        <v>11</v>
      </c>
      <c r="B37" s="32"/>
      <c r="C37" s="42"/>
      <c r="D37" s="43">
        <f>SUM(D7,D19,D34)</f>
        <v>12060940.5</v>
      </c>
    </row>
    <row r="38" spans="1:4" ht="13.5">
      <c r="A38" s="47"/>
      <c r="B38" s="32"/>
      <c r="C38" s="48"/>
      <c r="D38" s="44"/>
    </row>
    <row r="39" spans="1:5" ht="13.5">
      <c r="A39" s="31" t="s">
        <v>22</v>
      </c>
      <c r="B39" s="59">
        <f>D39/D7</f>
        <v>0.0821471887771606</v>
      </c>
      <c r="C39" s="21"/>
      <c r="D39" s="34">
        <v>900000</v>
      </c>
      <c r="E39" s="61"/>
    </row>
    <row r="40" spans="1:4" ht="13.5">
      <c r="A40" s="15"/>
      <c r="B40" s="49"/>
      <c r="C40" s="48"/>
      <c r="D40" s="44"/>
    </row>
    <row r="41" spans="1:4" ht="13.5">
      <c r="A41" s="50" t="s">
        <v>23</v>
      </c>
      <c r="B41" s="32"/>
      <c r="C41" s="42"/>
      <c r="D41" s="43">
        <v>0</v>
      </c>
    </row>
    <row r="42" spans="1:4" ht="13.5">
      <c r="A42" s="16"/>
      <c r="B42" s="35"/>
      <c r="C42" s="45"/>
      <c r="D42" s="25"/>
    </row>
    <row r="43" spans="1:5" ht="13.5">
      <c r="A43" s="36" t="s">
        <v>19</v>
      </c>
      <c r="B43" s="37"/>
      <c r="C43" s="38"/>
      <c r="D43" s="39">
        <f>D37+D39</f>
        <v>12960940.5</v>
      </c>
      <c r="E43" s="61"/>
    </row>
    <row r="44" spans="1:4" ht="13.5">
      <c r="A44" s="47" t="s">
        <v>33</v>
      </c>
      <c r="B44" s="40"/>
      <c r="C44" s="33"/>
      <c r="D44" s="57">
        <v>9036000</v>
      </c>
    </row>
    <row r="45" spans="1:4" ht="13.5">
      <c r="A45" s="47" t="s">
        <v>53</v>
      </c>
      <c r="B45" s="40"/>
      <c r="C45" s="33"/>
      <c r="D45" s="84">
        <v>13000000</v>
      </c>
    </row>
    <row r="46" spans="1:4" ht="14.25" customHeight="1">
      <c r="A46" s="58"/>
      <c r="B46" s="58"/>
      <c r="C46" s="58"/>
      <c r="D46" s="44"/>
    </row>
    <row r="47" spans="1:10" s="62" customFormat="1" ht="13.5">
      <c r="A47" s="1"/>
      <c r="B47" s="7"/>
      <c r="C47" s="68" t="s">
        <v>26</v>
      </c>
      <c r="D47" s="67">
        <v>3614400</v>
      </c>
      <c r="E47" s="1"/>
      <c r="G47" s="1"/>
      <c r="H47" s="1"/>
      <c r="I47" s="1"/>
      <c r="J47" s="1"/>
    </row>
    <row r="48" spans="1:10" s="62" customFormat="1" ht="13.5">
      <c r="A48" s="1"/>
      <c r="B48" s="7"/>
      <c r="C48" s="69" t="s">
        <v>41</v>
      </c>
      <c r="D48" s="67">
        <v>1000000</v>
      </c>
      <c r="E48" s="1" t="s">
        <v>42</v>
      </c>
      <c r="G48" s="1"/>
      <c r="H48" s="1"/>
      <c r="I48" s="1"/>
      <c r="J48" s="1"/>
    </row>
    <row r="49" spans="1:10" s="62" customFormat="1" ht="13.5">
      <c r="A49" s="1"/>
      <c r="B49" s="7"/>
      <c r="C49" s="69"/>
      <c r="D49" s="75"/>
      <c r="E49" s="1"/>
      <c r="G49" s="1"/>
      <c r="H49" s="1"/>
      <c r="I49" s="1"/>
      <c r="J49" s="1"/>
    </row>
    <row r="50" spans="1:10" s="62" customFormat="1" ht="13.5">
      <c r="A50" s="1"/>
      <c r="B50" s="7"/>
      <c r="C50" s="69" t="s">
        <v>46</v>
      </c>
      <c r="D50" s="67">
        <f>D43-(SUM(D47:D49))</f>
        <v>8346540.5</v>
      </c>
      <c r="E50" s="1"/>
      <c r="G50" s="1"/>
      <c r="H50" s="1"/>
      <c r="I50" s="1"/>
      <c r="J50" s="1"/>
    </row>
    <row r="51" spans="1:10" s="62" customFormat="1" ht="30" customHeight="1">
      <c r="A51" s="1"/>
      <c r="B51" s="85"/>
      <c r="C51" s="85"/>
      <c r="D51" s="85"/>
      <c r="E51" s="1"/>
      <c r="G51" s="1"/>
      <c r="H51" s="1"/>
      <c r="I51" s="1"/>
      <c r="J51" s="1"/>
    </row>
    <row r="52" spans="1:10" s="62" customFormat="1" ht="13.5">
      <c r="A52" s="1"/>
      <c r="B52" s="7"/>
      <c r="C52" s="5"/>
      <c r="D52" s="8"/>
      <c r="E52" s="1"/>
      <c r="G52" s="1"/>
      <c r="H52" s="1"/>
      <c r="I52" s="1"/>
      <c r="J52" s="1"/>
    </row>
    <row r="53" spans="1:10" s="62" customFormat="1" ht="13.5">
      <c r="A53" s="1"/>
      <c r="B53" s="7"/>
      <c r="C53" s="5"/>
      <c r="D53" s="8"/>
      <c r="E53" s="1"/>
      <c r="G53" s="1"/>
      <c r="H53" s="1"/>
      <c r="I53" s="1"/>
      <c r="J53" s="1"/>
    </row>
  </sheetData>
  <sheetProtection/>
  <mergeCells count="1">
    <mergeCell ref="B51:D51"/>
  </mergeCells>
  <printOptions horizontalCentered="1"/>
  <pageMargins left="0.5" right="0.5" top="1.25" bottom="0.5" header="0.5" footer="0.25"/>
  <pageSetup fitToHeight="0" horizontalDpi="600" verticalDpi="600" orientation="portrait" scale="80" r:id="rId1"/>
  <headerFooter alignWithMargins="0">
    <oddHeader>&amp;L&amp;"Century Gothic,Bold"Town of Farmington
Brickyard Road Tank&amp;C&amp;"Century Gothic,Bold"&amp;UProject Budget
(12-2021 after bidding)&amp;R&amp;"Century Gothic,Bold"0610.14004</oddHeader>
    <oddFooter>&amp;L&amp;"Century Gothic,Regular"&amp;8&amp;Z&amp;F:&amp;A&amp;R&amp;"Century Gothic,Regular"&amp;8Page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MRB Group, P.C.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jcarl</dc:creator>
  <cp:keywords/>
  <dc:description/>
  <cp:lastModifiedBy>Davis, Bill</cp:lastModifiedBy>
  <cp:lastPrinted>2021-12-27T15:16:44Z</cp:lastPrinted>
  <dcterms:created xsi:type="dcterms:W3CDTF">2009-10-22T17:17:23Z</dcterms:created>
  <dcterms:modified xsi:type="dcterms:W3CDTF">2021-12-27T15:26:28Z</dcterms:modified>
  <cp:category/>
  <cp:version/>
  <cp:contentType/>
  <cp:contentStatus/>
</cp:coreProperties>
</file>